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.xml" ContentType="application/vnd.openxmlformats-officedocument.spreadsheetml.chart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/>
  <bookViews>
    <workbookView xWindow="0" yWindow="0" windowWidth="11595" windowHeight="2250" tabRatio="969" activeTab="2"/>
  </bookViews>
  <sheets>
    <sheet name="MOV X SALAS" sheetId="31" r:id="rId1"/>
    <sheet name="R. MENSUAL FORMULA " sheetId="30" r:id="rId2"/>
    <sheet name="CORTA EST. RESPIRATORIA" sheetId="6" r:id="rId3"/>
    <sheet name="RN INTERMEDIO " sheetId="8" r:id="rId4"/>
    <sheet name="RN C. MINIMOS" sheetId="7" r:id="rId5"/>
    <sheet name="RN INTENSIVO " sheetId="9" r:id="rId6"/>
    <sheet name="MEDICINA 1" sheetId="10" r:id="rId7"/>
    <sheet name="MEDICINA 2" sheetId="11" r:id="rId8"/>
    <sheet name="MEDICINA 3" sheetId="12" r:id="rId9"/>
    <sheet name="HEMATO-ONCOLOGIA" sheetId="24" r:id="rId10"/>
    <sheet name="TRANSPLANTE M.O" sheetId="25" r:id="rId11"/>
    <sheet name="MEDICINA 4" sheetId="13" r:id="rId12"/>
    <sheet name="MEDICINA 5" sheetId="14" r:id="rId13"/>
    <sheet name="MEDICINA 6" sheetId="15" r:id="rId14"/>
    <sheet name="MONITOREO EPILEPSIA " sheetId="34" r:id="rId15"/>
    <sheet name="RECOBRO " sheetId="16" r:id="rId16"/>
    <sheet name="QUEMADO GRAL" sheetId="17" r:id="rId17"/>
    <sheet name="QUEMADO INTENSIVO" sheetId="18" r:id="rId18"/>
    <sheet name="U.T.I" sheetId="19" r:id="rId19"/>
    <sheet name="U.C.I" sheetId="20" r:id="rId20"/>
    <sheet name="ORTOPEDIA" sheetId="21" r:id="rId21"/>
    <sheet name="AISLAMIENTO (COVID)" sheetId="3" r:id="rId22"/>
    <sheet name="Hoja1" sheetId="32" r:id="rId23"/>
    <sheet name="Hoja2" sheetId="35" r:id="rId24"/>
    <sheet name="Gráfico1" sheetId="36" r:id="rId25"/>
  </sheets>
  <calcPr calcId="125725"/>
</workbook>
</file>

<file path=xl/calcChain.xml><?xml version="1.0" encoding="utf-8"?>
<calcChain xmlns="http://schemas.openxmlformats.org/spreadsheetml/2006/main">
  <c r="W42" i="30"/>
  <c r="T42"/>
  <c r="Q42"/>
  <c r="N42"/>
  <c r="K42"/>
  <c r="H42"/>
  <c r="E42"/>
  <c r="Y42"/>
  <c r="X42"/>
  <c r="V42"/>
  <c r="U42"/>
  <c r="S42"/>
  <c r="R42"/>
  <c r="P42"/>
  <c r="O42"/>
  <c r="M42"/>
  <c r="L42"/>
  <c r="J42"/>
  <c r="I42"/>
  <c r="G42"/>
  <c r="F42"/>
  <c r="B42"/>
  <c r="D42"/>
  <c r="C42"/>
  <c r="C34"/>
  <c r="B34"/>
  <c r="C43" i="13"/>
  <c r="Q37" i="16"/>
  <c r="U43" i="31"/>
  <c r="P43"/>
  <c r="L26"/>
  <c r="U26"/>
  <c r="S26"/>
  <c r="R26"/>
  <c r="P26"/>
  <c r="O26"/>
  <c r="N26"/>
  <c r="M26"/>
  <c r="K26"/>
  <c r="J26"/>
  <c r="I26"/>
  <c r="H26"/>
  <c r="G26"/>
  <c r="F26"/>
  <c r="E26"/>
  <c r="D26"/>
  <c r="X29" i="30"/>
  <c r="N41" i="12"/>
  <c r="T41"/>
  <c r="Q40" i="14"/>
  <c r="Q42" s="1"/>
  <c r="N40" i="7"/>
  <c r="K39" i="6"/>
  <c r="N39"/>
  <c r="V37" i="30"/>
  <c r="G37"/>
  <c r="K36" i="7"/>
  <c r="O32" i="30"/>
  <c r="T30" i="16"/>
  <c r="AA42" i="3"/>
  <c r="Z42"/>
  <c r="Y42"/>
  <c r="X42"/>
  <c r="W42"/>
  <c r="V42"/>
  <c r="U42"/>
  <c r="S42"/>
  <c r="R42"/>
  <c r="Q42"/>
  <c r="P42"/>
  <c r="O42"/>
  <c r="M42"/>
  <c r="L42"/>
  <c r="J42"/>
  <c r="I42"/>
  <c r="H42"/>
  <c r="G42"/>
  <c r="F42"/>
  <c r="AA42" i="21"/>
  <c r="Z42"/>
  <c r="Y42"/>
  <c r="X42"/>
  <c r="W42"/>
  <c r="V42"/>
  <c r="U42"/>
  <c r="S42"/>
  <c r="R42"/>
  <c r="Q42"/>
  <c r="P42"/>
  <c r="O42"/>
  <c r="M42"/>
  <c r="L42"/>
  <c r="J42"/>
  <c r="I42"/>
  <c r="G42"/>
  <c r="F42"/>
  <c r="AA42" i="20"/>
  <c r="Z42"/>
  <c r="Y42"/>
  <c r="X42"/>
  <c r="V42"/>
  <c r="U42"/>
  <c r="S42"/>
  <c r="R42"/>
  <c r="P42"/>
  <c r="O42"/>
  <c r="M42"/>
  <c r="L42"/>
  <c r="J42"/>
  <c r="I42"/>
  <c r="G42"/>
  <c r="F42"/>
  <c r="AA42" i="19"/>
  <c r="Z42"/>
  <c r="Y42"/>
  <c r="X42"/>
  <c r="W42"/>
  <c r="V42"/>
  <c r="U42"/>
  <c r="S42"/>
  <c r="R42"/>
  <c r="P42"/>
  <c r="O42"/>
  <c r="M42"/>
  <c r="L42"/>
  <c r="J42"/>
  <c r="I42"/>
  <c r="G42"/>
  <c r="F42"/>
  <c r="AA42" i="18"/>
  <c r="Z42"/>
  <c r="Y42"/>
  <c r="X42"/>
  <c r="W42"/>
  <c r="V42"/>
  <c r="U42"/>
  <c r="S42"/>
  <c r="R42"/>
  <c r="Q42"/>
  <c r="P42"/>
  <c r="O42"/>
  <c r="M42"/>
  <c r="L42"/>
  <c r="J42"/>
  <c r="I42"/>
  <c r="H42"/>
  <c r="G42"/>
  <c r="F42"/>
  <c r="AA42" i="17"/>
  <c r="Z42"/>
  <c r="Y42"/>
  <c r="X42"/>
  <c r="W42"/>
  <c r="V42"/>
  <c r="U42"/>
  <c r="S42"/>
  <c r="R42"/>
  <c r="Q42"/>
  <c r="P42"/>
  <c r="O42"/>
  <c r="M42"/>
  <c r="L42"/>
  <c r="J42"/>
  <c r="I42"/>
  <c r="G42"/>
  <c r="F42"/>
  <c r="AA42" i="16"/>
  <c r="Z42"/>
  <c r="Y42"/>
  <c r="X42"/>
  <c r="W42"/>
  <c r="V42"/>
  <c r="U42"/>
  <c r="S42"/>
  <c r="R42"/>
  <c r="Q42"/>
  <c r="P42"/>
  <c r="O42"/>
  <c r="M42"/>
  <c r="L42"/>
  <c r="J42"/>
  <c r="I42"/>
  <c r="G42"/>
  <c r="F42"/>
  <c r="AA42" i="34"/>
  <c r="Z42"/>
  <c r="Y42"/>
  <c r="X42"/>
  <c r="W42"/>
  <c r="V42"/>
  <c r="U42"/>
  <c r="S42"/>
  <c r="R42"/>
  <c r="Q42"/>
  <c r="P42"/>
  <c r="O42"/>
  <c r="M42"/>
  <c r="L42"/>
  <c r="J42"/>
  <c r="I42"/>
  <c r="H42"/>
  <c r="G42"/>
  <c r="F42"/>
  <c r="AA42" i="15"/>
  <c r="Z42"/>
  <c r="Y42"/>
  <c r="X42"/>
  <c r="W42"/>
  <c r="V42"/>
  <c r="U42"/>
  <c r="S42"/>
  <c r="R42"/>
  <c r="Q42"/>
  <c r="P42"/>
  <c r="O42"/>
  <c r="M42"/>
  <c r="L42"/>
  <c r="J42"/>
  <c r="I42"/>
  <c r="G42"/>
  <c r="F42"/>
  <c r="AA42" i="14"/>
  <c r="Z42"/>
  <c r="Y42"/>
  <c r="X42"/>
  <c r="W42"/>
  <c r="V42"/>
  <c r="U42"/>
  <c r="S42"/>
  <c r="R42"/>
  <c r="P42"/>
  <c r="O42"/>
  <c r="M42"/>
  <c r="L42"/>
  <c r="J42"/>
  <c r="I42"/>
  <c r="G42"/>
  <c r="F42"/>
  <c r="AA42" i="13"/>
  <c r="Z42"/>
  <c r="Y42"/>
  <c r="X42"/>
  <c r="W42"/>
  <c r="V42"/>
  <c r="U42"/>
  <c r="S42"/>
  <c r="R42"/>
  <c r="Q42"/>
  <c r="P42"/>
  <c r="O42"/>
  <c r="M42"/>
  <c r="L42"/>
  <c r="J42"/>
  <c r="I42"/>
  <c r="G42"/>
  <c r="F42"/>
  <c r="AA42" i="25"/>
  <c r="Z42"/>
  <c r="Y42"/>
  <c r="X42"/>
  <c r="W42"/>
  <c r="V42"/>
  <c r="U42"/>
  <c r="S42"/>
  <c r="R42"/>
  <c r="Q42"/>
  <c r="P42"/>
  <c r="O42"/>
  <c r="M42"/>
  <c r="L42"/>
  <c r="K42"/>
  <c r="J42"/>
  <c r="I42"/>
  <c r="H42"/>
  <c r="G42"/>
  <c r="F42"/>
  <c r="AA42" i="24"/>
  <c r="Z42"/>
  <c r="Y42"/>
  <c r="X42"/>
  <c r="W42"/>
  <c r="V42"/>
  <c r="U42"/>
  <c r="S42"/>
  <c r="R42"/>
  <c r="P42"/>
  <c r="O42"/>
  <c r="M42"/>
  <c r="L42"/>
  <c r="J42"/>
  <c r="I42"/>
  <c r="G42"/>
  <c r="F42"/>
  <c r="AA42" i="12"/>
  <c r="Z42"/>
  <c r="Y42"/>
  <c r="X42"/>
  <c r="W42"/>
  <c r="V42"/>
  <c r="U42"/>
  <c r="S42"/>
  <c r="R42"/>
  <c r="Q42"/>
  <c r="P42"/>
  <c r="O42"/>
  <c r="M42"/>
  <c r="L42"/>
  <c r="J42"/>
  <c r="I42"/>
  <c r="G42"/>
  <c r="F42"/>
  <c r="AA42" i="11"/>
  <c r="Z42"/>
  <c r="Y42"/>
  <c r="X42"/>
  <c r="W42"/>
  <c r="V42"/>
  <c r="U42"/>
  <c r="S42"/>
  <c r="R42"/>
  <c r="Q42"/>
  <c r="P42"/>
  <c r="O42"/>
  <c r="M42"/>
  <c r="L42"/>
  <c r="J42"/>
  <c r="I42"/>
  <c r="G42"/>
  <c r="F42"/>
  <c r="AA42" i="10"/>
  <c r="Z42"/>
  <c r="Y42"/>
  <c r="X42"/>
  <c r="W42"/>
  <c r="V42"/>
  <c r="U42"/>
  <c r="S42"/>
  <c r="R42"/>
  <c r="Q42"/>
  <c r="P42"/>
  <c r="O42"/>
  <c r="M42"/>
  <c r="L42"/>
  <c r="J42"/>
  <c r="I42"/>
  <c r="G42"/>
  <c r="F42"/>
  <c r="AA42" i="9"/>
  <c r="Z42"/>
  <c r="Y42"/>
  <c r="X42"/>
  <c r="V42"/>
  <c r="U42"/>
  <c r="S42"/>
  <c r="R42"/>
  <c r="P42"/>
  <c r="O42"/>
  <c r="M42"/>
  <c r="L42"/>
  <c r="J42"/>
  <c r="I42"/>
  <c r="G42"/>
  <c r="F42"/>
  <c r="AA42" i="7"/>
  <c r="Z42"/>
  <c r="Y42"/>
  <c r="X42"/>
  <c r="W42"/>
  <c r="V42"/>
  <c r="U42"/>
  <c r="S42"/>
  <c r="R42"/>
  <c r="Q42"/>
  <c r="P42"/>
  <c r="O42"/>
  <c r="M42"/>
  <c r="L42"/>
  <c r="J42"/>
  <c r="I42"/>
  <c r="G42"/>
  <c r="F42"/>
  <c r="AA42" i="8"/>
  <c r="Z42"/>
  <c r="Y42"/>
  <c r="X42"/>
  <c r="W42"/>
  <c r="V42"/>
  <c r="U42"/>
  <c r="S42"/>
  <c r="R42"/>
  <c r="Q42"/>
  <c r="P42"/>
  <c r="O42"/>
  <c r="M42"/>
  <c r="L42"/>
  <c r="J42"/>
  <c r="I42"/>
  <c r="G42"/>
  <c r="F42"/>
  <c r="Y42" i="6"/>
  <c r="X42"/>
  <c r="W42"/>
  <c r="V42"/>
  <c r="U42"/>
  <c r="S42"/>
  <c r="R42"/>
  <c r="Q42"/>
  <c r="P42"/>
  <c r="O42"/>
  <c r="M42"/>
  <c r="L42"/>
  <c r="J42"/>
  <c r="I42"/>
  <c r="H42"/>
  <c r="G42"/>
  <c r="F42"/>
  <c r="Q29" i="20"/>
  <c r="G17" i="30"/>
  <c r="H8" i="3"/>
  <c r="H9" i="19"/>
  <c r="H8"/>
  <c r="H9" i="8"/>
  <c r="T13" i="11"/>
  <c r="X12" i="30"/>
  <c r="L12"/>
  <c r="I11"/>
  <c r="D11" i="12"/>
  <c r="C11"/>
  <c r="H9" i="16"/>
  <c r="AC7" i="30"/>
  <c r="T7" i="21"/>
  <c r="W7"/>
  <c r="N7" i="14"/>
  <c r="H8" i="15"/>
  <c r="U18" i="20"/>
  <c r="V18"/>
  <c r="I18" i="10"/>
  <c r="J18"/>
  <c r="W41" i="3"/>
  <c r="T41"/>
  <c r="Q41"/>
  <c r="N41"/>
  <c r="K41"/>
  <c r="H41"/>
  <c r="E41"/>
  <c r="W41" i="21"/>
  <c r="T41"/>
  <c r="Q41"/>
  <c r="N41"/>
  <c r="K41"/>
  <c r="H41"/>
  <c r="E41"/>
  <c r="W41" i="20"/>
  <c r="T41"/>
  <c r="Q41"/>
  <c r="N41"/>
  <c r="K41"/>
  <c r="H41"/>
  <c r="E41"/>
  <c r="W41" i="19"/>
  <c r="T41"/>
  <c r="Q41"/>
  <c r="N41"/>
  <c r="K41"/>
  <c r="H41"/>
  <c r="E41"/>
  <c r="W41" i="18"/>
  <c r="T41"/>
  <c r="T42" s="1"/>
  <c r="Q41"/>
  <c r="N41"/>
  <c r="N42" s="1"/>
  <c r="K41"/>
  <c r="H41"/>
  <c r="E41"/>
  <c r="E42" s="1"/>
  <c r="W41" i="17"/>
  <c r="T41"/>
  <c r="Q41"/>
  <c r="N41"/>
  <c r="K41"/>
  <c r="H41"/>
  <c r="E41"/>
  <c r="W41" i="16"/>
  <c r="T41"/>
  <c r="Q41"/>
  <c r="N41"/>
  <c r="K41"/>
  <c r="H41"/>
  <c r="E41"/>
  <c r="W41" i="34"/>
  <c r="T41"/>
  <c r="Q41"/>
  <c r="N41"/>
  <c r="K41"/>
  <c r="H41"/>
  <c r="E41"/>
  <c r="W41" i="15"/>
  <c r="T41"/>
  <c r="Q41"/>
  <c r="N41"/>
  <c r="K41"/>
  <c r="H41"/>
  <c r="E41"/>
  <c r="W41" i="14"/>
  <c r="T41"/>
  <c r="Q41"/>
  <c r="N41"/>
  <c r="K41"/>
  <c r="H41"/>
  <c r="E41"/>
  <c r="W41" i="13"/>
  <c r="T41"/>
  <c r="Q41"/>
  <c r="N41"/>
  <c r="K41"/>
  <c r="H41"/>
  <c r="E41"/>
  <c r="W41" i="25"/>
  <c r="T41"/>
  <c r="T42" s="1"/>
  <c r="Q41"/>
  <c r="N41"/>
  <c r="N42" s="1"/>
  <c r="K41"/>
  <c r="H41"/>
  <c r="E41"/>
  <c r="W41" i="24"/>
  <c r="T41"/>
  <c r="Q41"/>
  <c r="N41"/>
  <c r="K41"/>
  <c r="H41"/>
  <c r="E41"/>
  <c r="H41" i="12"/>
  <c r="E41"/>
  <c r="W41" i="11"/>
  <c r="T41"/>
  <c r="Q41"/>
  <c r="N41"/>
  <c r="K41"/>
  <c r="H41"/>
  <c r="E41"/>
  <c r="W41" i="10"/>
  <c r="T41"/>
  <c r="Q41"/>
  <c r="N41"/>
  <c r="K41"/>
  <c r="H41"/>
  <c r="E41"/>
  <c r="W41" i="9"/>
  <c r="T41"/>
  <c r="Q41"/>
  <c r="N41"/>
  <c r="K41"/>
  <c r="H41"/>
  <c r="E41"/>
  <c r="W41" i="7"/>
  <c r="T41"/>
  <c r="Q41"/>
  <c r="N41"/>
  <c r="K41"/>
  <c r="H41"/>
  <c r="E41"/>
  <c r="W41" i="8"/>
  <c r="T41"/>
  <c r="Q41"/>
  <c r="N41"/>
  <c r="K41"/>
  <c r="H41"/>
  <c r="E41"/>
  <c r="W41" i="6"/>
  <c r="T41"/>
  <c r="Q41"/>
  <c r="N41"/>
  <c r="K41"/>
  <c r="H41"/>
  <c r="E41"/>
  <c r="Y41" i="30"/>
  <c r="X41"/>
  <c r="V41"/>
  <c r="U41"/>
  <c r="S41"/>
  <c r="R41"/>
  <c r="P41"/>
  <c r="O41"/>
  <c r="M41"/>
  <c r="L41"/>
  <c r="J41"/>
  <c r="I41"/>
  <c r="G41"/>
  <c r="F41"/>
  <c r="H41" l="1"/>
  <c r="T41"/>
  <c r="N41"/>
  <c r="K41"/>
  <c r="W41"/>
  <c r="Q41"/>
  <c r="E41"/>
  <c r="Y10" i="10" l="1"/>
  <c r="X10"/>
  <c r="X43" s="1"/>
  <c r="W10"/>
  <c r="W43" s="1"/>
  <c r="V10"/>
  <c r="U10"/>
  <c r="S10"/>
  <c r="S43" s="1"/>
  <c r="R10"/>
  <c r="R43" s="1"/>
  <c r="Q10"/>
  <c r="P10"/>
  <c r="O10"/>
  <c r="M10"/>
  <c r="L10"/>
  <c r="K10"/>
  <c r="J10"/>
  <c r="I10"/>
  <c r="G10"/>
  <c r="F10"/>
  <c r="T39" i="6"/>
  <c r="S38" i="30"/>
  <c r="Q35" i="19"/>
  <c r="H30" i="16"/>
  <c r="T33"/>
  <c r="T31"/>
  <c r="H28" i="11"/>
  <c r="Y43" i="10"/>
  <c r="Q43"/>
  <c r="Q29" i="13"/>
  <c r="H28" i="9"/>
  <c r="P17" i="30"/>
  <c r="Y18" i="21"/>
  <c r="X18"/>
  <c r="W18"/>
  <c r="V18"/>
  <c r="U18"/>
  <c r="S18"/>
  <c r="R18"/>
  <c r="Q18"/>
  <c r="P18"/>
  <c r="O18"/>
  <c r="M18"/>
  <c r="L18"/>
  <c r="K18"/>
  <c r="J18"/>
  <c r="I18"/>
  <c r="H18"/>
  <c r="G18"/>
  <c r="F18"/>
  <c r="Y10"/>
  <c r="X10"/>
  <c r="W10"/>
  <c r="W43" s="1"/>
  <c r="V10"/>
  <c r="U10"/>
  <c r="S10"/>
  <c r="S43" s="1"/>
  <c r="R10"/>
  <c r="R43" s="1"/>
  <c r="Q10"/>
  <c r="P10"/>
  <c r="O10"/>
  <c r="M10"/>
  <c r="L10"/>
  <c r="K10"/>
  <c r="J10"/>
  <c r="I10"/>
  <c r="H10"/>
  <c r="G10"/>
  <c r="F10"/>
  <c r="H9" i="15"/>
  <c r="H7"/>
  <c r="H9" i="13"/>
  <c r="Y10" i="3"/>
  <c r="X10"/>
  <c r="W10"/>
  <c r="V10"/>
  <c r="U10"/>
  <c r="S10"/>
  <c r="R10"/>
  <c r="Q10"/>
  <c r="P10"/>
  <c r="O10"/>
  <c r="M10"/>
  <c r="L10"/>
  <c r="K10"/>
  <c r="J10"/>
  <c r="I10"/>
  <c r="G10"/>
  <c r="F10"/>
  <c r="Y43" i="21"/>
  <c r="X43"/>
  <c r="Q43"/>
  <c r="Y10" i="20"/>
  <c r="X10"/>
  <c r="W10"/>
  <c r="V10"/>
  <c r="U10"/>
  <c r="T10"/>
  <c r="S10"/>
  <c r="R10"/>
  <c r="Q10"/>
  <c r="P10"/>
  <c r="O10"/>
  <c r="N10"/>
  <c r="M10"/>
  <c r="L10"/>
  <c r="J10"/>
  <c r="I10"/>
  <c r="G10"/>
  <c r="F10"/>
  <c r="Y10" i="19"/>
  <c r="X10"/>
  <c r="W10"/>
  <c r="V10"/>
  <c r="U10"/>
  <c r="T10"/>
  <c r="S10"/>
  <c r="R10"/>
  <c r="Q10"/>
  <c r="P10"/>
  <c r="O10"/>
  <c r="N10"/>
  <c r="M10"/>
  <c r="L10"/>
  <c r="J10"/>
  <c r="I10"/>
  <c r="H10"/>
  <c r="G10"/>
  <c r="F10"/>
  <c r="Y10" i="18"/>
  <c r="Y43" s="1"/>
  <c r="X10"/>
  <c r="X43" s="1"/>
  <c r="W10"/>
  <c r="V10"/>
  <c r="U10"/>
  <c r="T10"/>
  <c r="S10"/>
  <c r="R10"/>
  <c r="Q10"/>
  <c r="Q43" s="1"/>
  <c r="P10"/>
  <c r="P43" s="1"/>
  <c r="O10"/>
  <c r="N10"/>
  <c r="M10"/>
  <c r="L10"/>
  <c r="K10"/>
  <c r="J10"/>
  <c r="I10"/>
  <c r="H10"/>
  <c r="G10"/>
  <c r="F10"/>
  <c r="E10"/>
  <c r="C10"/>
  <c r="Y10" i="17"/>
  <c r="Y43" s="1"/>
  <c r="X10"/>
  <c r="W10"/>
  <c r="V10"/>
  <c r="U10"/>
  <c r="S10"/>
  <c r="R10"/>
  <c r="Q10"/>
  <c r="Q43" s="1"/>
  <c r="P10"/>
  <c r="O10"/>
  <c r="M10"/>
  <c r="L10"/>
  <c r="J10"/>
  <c r="I10"/>
  <c r="H10"/>
  <c r="G10"/>
  <c r="F10"/>
  <c r="Y10" i="16"/>
  <c r="X10"/>
  <c r="W10"/>
  <c r="V10"/>
  <c r="U10"/>
  <c r="S10"/>
  <c r="R10"/>
  <c r="Q10"/>
  <c r="P10"/>
  <c r="O10"/>
  <c r="M10"/>
  <c r="L10"/>
  <c r="K10"/>
  <c r="J10"/>
  <c r="I10"/>
  <c r="G10"/>
  <c r="F10"/>
  <c r="Y10" i="34"/>
  <c r="Y43" s="1"/>
  <c r="X10"/>
  <c r="X43" s="1"/>
  <c r="W10"/>
  <c r="V10"/>
  <c r="U10"/>
  <c r="S10"/>
  <c r="R10"/>
  <c r="Q10"/>
  <c r="P10"/>
  <c r="O10"/>
  <c r="M10"/>
  <c r="L10"/>
  <c r="J10"/>
  <c r="I10"/>
  <c r="H10"/>
  <c r="G10"/>
  <c r="F10"/>
  <c r="Y10" i="15"/>
  <c r="Y43" s="1"/>
  <c r="X10"/>
  <c r="W10"/>
  <c r="V10"/>
  <c r="U10"/>
  <c r="S10"/>
  <c r="R10"/>
  <c r="Q10"/>
  <c r="Q43" s="1"/>
  <c r="P10"/>
  <c r="O10"/>
  <c r="M10"/>
  <c r="L10"/>
  <c r="J10"/>
  <c r="I10"/>
  <c r="G10"/>
  <c r="F10"/>
  <c r="Y10" i="14"/>
  <c r="X10"/>
  <c r="V10"/>
  <c r="U10"/>
  <c r="S10"/>
  <c r="R10"/>
  <c r="P10"/>
  <c r="O10"/>
  <c r="M10"/>
  <c r="L10"/>
  <c r="J10"/>
  <c r="I10"/>
  <c r="G10"/>
  <c r="F10"/>
  <c r="Y10" i="13"/>
  <c r="X10"/>
  <c r="W10"/>
  <c r="V10"/>
  <c r="U10"/>
  <c r="S10"/>
  <c r="R10"/>
  <c r="Q10"/>
  <c r="P10"/>
  <c r="O10"/>
  <c r="M10"/>
  <c r="L10"/>
  <c r="J10"/>
  <c r="I10"/>
  <c r="G10"/>
  <c r="F10"/>
  <c r="Y10" i="25"/>
  <c r="Y43" s="1"/>
  <c r="X10"/>
  <c r="X43" s="1"/>
  <c r="W10"/>
  <c r="V10"/>
  <c r="U10"/>
  <c r="S10"/>
  <c r="R10"/>
  <c r="Q10"/>
  <c r="Q43" s="1"/>
  <c r="P10"/>
  <c r="O10"/>
  <c r="M10"/>
  <c r="L10"/>
  <c r="J10"/>
  <c r="J43" s="1"/>
  <c r="I10"/>
  <c r="H10"/>
  <c r="G10"/>
  <c r="F10"/>
  <c r="Y10" i="24"/>
  <c r="Y43" s="1"/>
  <c r="X10"/>
  <c r="W10"/>
  <c r="V10"/>
  <c r="U10"/>
  <c r="S10"/>
  <c r="R10"/>
  <c r="Q10"/>
  <c r="P10"/>
  <c r="O10"/>
  <c r="M10"/>
  <c r="L10"/>
  <c r="K10"/>
  <c r="J10"/>
  <c r="I10"/>
  <c r="H10"/>
  <c r="G10"/>
  <c r="F10"/>
  <c r="Y10" i="12"/>
  <c r="X10"/>
  <c r="W10"/>
  <c r="W43" s="1"/>
  <c r="V10"/>
  <c r="U10"/>
  <c r="S10"/>
  <c r="S43" s="1"/>
  <c r="R10"/>
  <c r="R43" s="1"/>
  <c r="P10"/>
  <c r="O10"/>
  <c r="M10"/>
  <c r="L10"/>
  <c r="J10"/>
  <c r="I10"/>
  <c r="G10"/>
  <c r="F10"/>
  <c r="Y10" i="11"/>
  <c r="Y43" s="1"/>
  <c r="X10"/>
  <c r="X43" s="1"/>
  <c r="W10"/>
  <c r="V10"/>
  <c r="U10"/>
  <c r="S10"/>
  <c r="R10"/>
  <c r="Q10"/>
  <c r="P10"/>
  <c r="O10"/>
  <c r="M10"/>
  <c r="L10"/>
  <c r="K10"/>
  <c r="J10"/>
  <c r="I10"/>
  <c r="G10"/>
  <c r="F10"/>
  <c r="V10" i="9"/>
  <c r="U10"/>
  <c r="S10"/>
  <c r="R10"/>
  <c r="P10"/>
  <c r="O10"/>
  <c r="N10"/>
  <c r="M10"/>
  <c r="L10"/>
  <c r="J10"/>
  <c r="I10"/>
  <c r="G10"/>
  <c r="F10"/>
  <c r="H9" i="7"/>
  <c r="Y10"/>
  <c r="X10"/>
  <c r="V10"/>
  <c r="U10"/>
  <c r="S10"/>
  <c r="R10"/>
  <c r="P10"/>
  <c r="O10"/>
  <c r="M10"/>
  <c r="L10"/>
  <c r="J10"/>
  <c r="I10"/>
  <c r="G10"/>
  <c r="F10"/>
  <c r="Y10" i="8"/>
  <c r="X10"/>
  <c r="W10"/>
  <c r="V10"/>
  <c r="U10"/>
  <c r="S10"/>
  <c r="R10"/>
  <c r="Q10"/>
  <c r="P10"/>
  <c r="O10"/>
  <c r="M10"/>
  <c r="L10"/>
  <c r="J10"/>
  <c r="I10"/>
  <c r="G10"/>
  <c r="F10"/>
  <c r="Y10" i="6"/>
  <c r="Y43" s="1"/>
  <c r="X10"/>
  <c r="X43" s="1"/>
  <c r="W10"/>
  <c r="V10"/>
  <c r="U10"/>
  <c r="S10"/>
  <c r="R10"/>
  <c r="R43" s="1"/>
  <c r="Q10"/>
  <c r="P10"/>
  <c r="O10"/>
  <c r="M10"/>
  <c r="L10"/>
  <c r="J10"/>
  <c r="I10"/>
  <c r="H10"/>
  <c r="G10"/>
  <c r="F10"/>
  <c r="T19" i="13"/>
  <c r="H19" i="24"/>
  <c r="N22" i="11"/>
  <c r="T21"/>
  <c r="T24" i="8"/>
  <c r="T15" i="6"/>
  <c r="G13" i="30"/>
  <c r="F12"/>
  <c r="J11"/>
  <c r="H12" i="14"/>
  <c r="W9" i="3"/>
  <c r="T9"/>
  <c r="Q9"/>
  <c r="N9"/>
  <c r="K9"/>
  <c r="N11" i="20"/>
  <c r="T11"/>
  <c r="C11" i="18"/>
  <c r="W43"/>
  <c r="S43"/>
  <c r="R43"/>
  <c r="O43"/>
  <c r="N43"/>
  <c r="X43" i="17"/>
  <c r="S43"/>
  <c r="R43"/>
  <c r="Y43" i="16"/>
  <c r="X43"/>
  <c r="W43"/>
  <c r="W43" i="34"/>
  <c r="S43"/>
  <c r="R43"/>
  <c r="Q43"/>
  <c r="X43" i="15"/>
  <c r="W43"/>
  <c r="S43"/>
  <c r="R43"/>
  <c r="X43" i="13"/>
  <c r="W43" i="25"/>
  <c r="S43"/>
  <c r="R43"/>
  <c r="I43"/>
  <c r="H43"/>
  <c r="X43" i="24"/>
  <c r="Y43" i="12"/>
  <c r="X43"/>
  <c r="S43" i="11"/>
  <c r="Y43" i="8"/>
  <c r="X43"/>
  <c r="W43"/>
  <c r="W43" i="6"/>
  <c r="D7" i="15"/>
  <c r="D8" s="1"/>
  <c r="D9" s="1"/>
  <c r="D11" s="1"/>
  <c r="C7"/>
  <c r="C8" s="1"/>
  <c r="C9" s="1"/>
  <c r="C11" s="1"/>
  <c r="H9" i="11"/>
  <c r="H8"/>
  <c r="H8" i="6"/>
  <c r="X9" i="30"/>
  <c r="W9" s="1"/>
  <c r="X8"/>
  <c r="V9"/>
  <c r="U9"/>
  <c r="S9"/>
  <c r="R9"/>
  <c r="P9"/>
  <c r="O9"/>
  <c r="M9"/>
  <c r="L9"/>
  <c r="J9"/>
  <c r="I9"/>
  <c r="G9"/>
  <c r="F9"/>
  <c r="E9" i="3"/>
  <c r="W9" i="20"/>
  <c r="T9"/>
  <c r="Q9"/>
  <c r="N9"/>
  <c r="K9"/>
  <c r="E9"/>
  <c r="W9" i="19"/>
  <c r="T9"/>
  <c r="Q9"/>
  <c r="N9"/>
  <c r="K9"/>
  <c r="E9"/>
  <c r="W9" i="18"/>
  <c r="T9"/>
  <c r="Q9"/>
  <c r="N9"/>
  <c r="K9"/>
  <c r="E9"/>
  <c r="W9" i="17"/>
  <c r="T9"/>
  <c r="Q9"/>
  <c r="N9"/>
  <c r="K9"/>
  <c r="E9"/>
  <c r="W9" i="16"/>
  <c r="T9"/>
  <c r="Q9"/>
  <c r="N9"/>
  <c r="K9"/>
  <c r="E9"/>
  <c r="W9" i="34"/>
  <c r="T9"/>
  <c r="Q9"/>
  <c r="N9"/>
  <c r="K9"/>
  <c r="E9"/>
  <c r="W9" i="15"/>
  <c r="T9"/>
  <c r="Q9"/>
  <c r="N9"/>
  <c r="K9"/>
  <c r="E9"/>
  <c r="W9" i="14"/>
  <c r="T9"/>
  <c r="Q9"/>
  <c r="N9"/>
  <c r="K9"/>
  <c r="E9"/>
  <c r="W9" i="13"/>
  <c r="T9"/>
  <c r="Q9"/>
  <c r="N9"/>
  <c r="K9"/>
  <c r="E9"/>
  <c r="W9" i="25"/>
  <c r="T9"/>
  <c r="Q9"/>
  <c r="N9"/>
  <c r="K9"/>
  <c r="E9"/>
  <c r="W9" i="24"/>
  <c r="T9"/>
  <c r="Q9"/>
  <c r="N9"/>
  <c r="K9"/>
  <c r="E9"/>
  <c r="W9" i="12"/>
  <c r="T9"/>
  <c r="Q9"/>
  <c r="N9"/>
  <c r="K9"/>
  <c r="E9"/>
  <c r="W9" i="11"/>
  <c r="T9"/>
  <c r="Q9"/>
  <c r="N9"/>
  <c r="K9"/>
  <c r="E9"/>
  <c r="W9" i="10"/>
  <c r="T9"/>
  <c r="Q9"/>
  <c r="N9"/>
  <c r="K9"/>
  <c r="E9"/>
  <c r="W9" i="9"/>
  <c r="T9"/>
  <c r="T10" s="1"/>
  <c r="Q9"/>
  <c r="Q10" s="1"/>
  <c r="N9"/>
  <c r="K9"/>
  <c r="E9"/>
  <c r="W9" i="7"/>
  <c r="T9"/>
  <c r="Q9"/>
  <c r="N9"/>
  <c r="K9"/>
  <c r="E9"/>
  <c r="W9" i="8"/>
  <c r="T9"/>
  <c r="Q9"/>
  <c r="N9"/>
  <c r="K9"/>
  <c r="E9"/>
  <c r="W9" i="6"/>
  <c r="T9"/>
  <c r="Q9"/>
  <c r="N9"/>
  <c r="K9"/>
  <c r="E9"/>
  <c r="W9" i="21"/>
  <c r="T9"/>
  <c r="Q9"/>
  <c r="N9"/>
  <c r="K9"/>
  <c r="E9"/>
  <c r="N29"/>
  <c r="P18" i="15"/>
  <c r="Y40" i="30"/>
  <c r="H10" i="15" l="1"/>
  <c r="D10"/>
  <c r="C10"/>
  <c r="Q9" i="30"/>
  <c r="B9" i="15"/>
  <c r="B7"/>
  <c r="N9" i="30"/>
  <c r="K9"/>
  <c r="T9"/>
  <c r="H9"/>
  <c r="E9"/>
  <c r="O20" i="31"/>
  <c r="C20"/>
  <c r="D20"/>
  <c r="E20"/>
  <c r="F20"/>
  <c r="G20"/>
  <c r="U37" i="30"/>
  <c r="W38" i="20"/>
  <c r="Q38"/>
  <c r="N38"/>
  <c r="V36" i="30"/>
  <c r="U36"/>
  <c r="J33"/>
  <c r="J36"/>
  <c r="N35" i="10"/>
  <c r="U34" i="21"/>
  <c r="V34"/>
  <c r="F32" i="30"/>
  <c r="N32" i="10"/>
  <c r="Y30" i="30"/>
  <c r="X30"/>
  <c r="H28" i="3"/>
  <c r="H28" i="19"/>
  <c r="H8" i="16"/>
  <c r="T28" i="14"/>
  <c r="H28" i="10"/>
  <c r="Y27" i="30"/>
  <c r="X27"/>
  <c r="Y31"/>
  <c r="X31"/>
  <c r="P21"/>
  <c r="O21"/>
  <c r="M21"/>
  <c r="L21"/>
  <c r="J21"/>
  <c r="I21"/>
  <c r="G21"/>
  <c r="S22"/>
  <c r="T23" i="21"/>
  <c r="N23" i="13"/>
  <c r="T23" i="11"/>
  <c r="T23" i="8"/>
  <c r="V16" i="30"/>
  <c r="X37"/>
  <c r="X19"/>
  <c r="H22" i="6"/>
  <c r="T19" i="7"/>
  <c r="T17" i="8"/>
  <c r="S13" i="30"/>
  <c r="R13"/>
  <c r="S12"/>
  <c r="R12"/>
  <c r="R11"/>
  <c r="F8"/>
  <c r="W12" i="14"/>
  <c r="T12"/>
  <c r="H8"/>
  <c r="T11" i="7"/>
  <c r="T12" i="9"/>
  <c r="AC7" i="16"/>
  <c r="D7" i="6"/>
  <c r="C7"/>
  <c r="U18" i="3"/>
  <c r="V18"/>
  <c r="K30" i="19"/>
  <c r="H33" i="8"/>
  <c r="C26" i="31" l="1"/>
  <c r="C8" i="6"/>
  <c r="C9" s="1"/>
  <c r="C11" s="1"/>
  <c r="D8"/>
  <c r="D9" s="1"/>
  <c r="D11" s="1"/>
  <c r="V33" i="30"/>
  <c r="U33"/>
  <c r="V32"/>
  <c r="U32"/>
  <c r="V31"/>
  <c r="U31"/>
  <c r="V30"/>
  <c r="U30"/>
  <c r="V29"/>
  <c r="U29"/>
  <c r="V28"/>
  <c r="U28"/>
  <c r="V27"/>
  <c r="U27"/>
  <c r="AF39"/>
  <c r="V26" i="14"/>
  <c r="V18" i="15"/>
  <c r="U18"/>
  <c r="V26"/>
  <c r="U26"/>
  <c r="V18" i="14"/>
  <c r="V18" i="7"/>
  <c r="U18"/>
  <c r="U26" i="8"/>
  <c r="V18"/>
  <c r="U18"/>
  <c r="V26"/>
  <c r="V34" i="15"/>
  <c r="U34"/>
  <c r="T27"/>
  <c r="D10" i="6" l="1"/>
  <c r="C10"/>
  <c r="B9"/>
  <c r="V43" i="15"/>
  <c r="U43"/>
  <c r="AD39" i="30"/>
  <c r="P43" i="19"/>
  <c r="O43"/>
  <c r="M18" i="20"/>
  <c r="L18"/>
  <c r="H28" i="15" l="1"/>
  <c r="S43" i="24" l="1"/>
  <c r="R43"/>
  <c r="X40" i="30"/>
  <c r="Y39"/>
  <c r="Y43" i="20"/>
  <c r="X43"/>
  <c r="H28" i="17"/>
  <c r="H28" i="13"/>
  <c r="P43" i="9"/>
  <c r="O43"/>
  <c r="L34" i="8"/>
  <c r="F34"/>
  <c r="B21" i="31"/>
  <c r="B22"/>
  <c r="B24"/>
  <c r="B23"/>
  <c r="P33" i="30"/>
  <c r="I33"/>
  <c r="S27"/>
  <c r="R27"/>
  <c r="R40"/>
  <c r="N37" i="17"/>
  <c r="T36" i="7"/>
  <c r="S40" i="30"/>
  <c r="U40"/>
  <c r="V40"/>
  <c r="P40"/>
  <c r="O40"/>
  <c r="M40"/>
  <c r="L40"/>
  <c r="I40"/>
  <c r="J40"/>
  <c r="G40"/>
  <c r="F40"/>
  <c r="N35" i="13"/>
  <c r="T35" i="10"/>
  <c r="O33" i="30"/>
  <c r="Q29" i="19"/>
  <c r="O28" i="30"/>
  <c r="H28" i="20"/>
  <c r="O27" i="30"/>
  <c r="G25"/>
  <c r="Y24"/>
  <c r="X24"/>
  <c r="Y23"/>
  <c r="L17"/>
  <c r="J17"/>
  <c r="F17"/>
  <c r="O20"/>
  <c r="I12"/>
  <c r="J7"/>
  <c r="I7"/>
  <c r="G7"/>
  <c r="F7"/>
  <c r="F10" s="1"/>
  <c r="V15"/>
  <c r="H8" i="13"/>
  <c r="H8" i="20"/>
  <c r="H8" i="17"/>
  <c r="U20" i="31"/>
  <c r="T20"/>
  <c r="T26" s="1"/>
  <c r="S20"/>
  <c r="R20"/>
  <c r="Q20"/>
  <c r="Q26" s="1"/>
  <c r="P20"/>
  <c r="N20"/>
  <c r="M20"/>
  <c r="L20"/>
  <c r="K20"/>
  <c r="J20"/>
  <c r="I20"/>
  <c r="H20"/>
  <c r="V20"/>
  <c r="V26" s="1"/>
  <c r="M12" i="30"/>
  <c r="J12"/>
  <c r="H8" i="9"/>
  <c r="H8" i="10"/>
  <c r="W40" i="3"/>
  <c r="T40"/>
  <c r="Q40"/>
  <c r="N40"/>
  <c r="K40"/>
  <c r="H40"/>
  <c r="E40"/>
  <c r="W40" i="21"/>
  <c r="T40"/>
  <c r="Q40"/>
  <c r="N40"/>
  <c r="K40"/>
  <c r="H40"/>
  <c r="E40"/>
  <c r="W40" i="20"/>
  <c r="T40"/>
  <c r="Q40"/>
  <c r="N40"/>
  <c r="K40"/>
  <c r="H40"/>
  <c r="E40"/>
  <c r="W40" i="19"/>
  <c r="T40"/>
  <c r="Q40"/>
  <c r="N40"/>
  <c r="K40"/>
  <c r="H40"/>
  <c r="E40"/>
  <c r="W40" i="18"/>
  <c r="T40"/>
  <c r="Q40"/>
  <c r="N40"/>
  <c r="K40"/>
  <c r="H40"/>
  <c r="E40"/>
  <c r="W40" i="17"/>
  <c r="T40"/>
  <c r="Q40"/>
  <c r="N40"/>
  <c r="K40"/>
  <c r="H40"/>
  <c r="E40"/>
  <c r="W40" i="16"/>
  <c r="T40"/>
  <c r="Q40"/>
  <c r="N40"/>
  <c r="K40"/>
  <c r="H40"/>
  <c r="E40"/>
  <c r="W40" i="34"/>
  <c r="T40"/>
  <c r="Q40"/>
  <c r="N40"/>
  <c r="K40"/>
  <c r="H40"/>
  <c r="E40"/>
  <c r="W40" i="15"/>
  <c r="T40"/>
  <c r="Q40"/>
  <c r="N40"/>
  <c r="K40"/>
  <c r="H40"/>
  <c r="E40"/>
  <c r="W40" i="14"/>
  <c r="T40"/>
  <c r="N40"/>
  <c r="K40"/>
  <c r="H40"/>
  <c r="E40"/>
  <c r="W40" i="13"/>
  <c r="T40"/>
  <c r="Q40"/>
  <c r="N40"/>
  <c r="K40"/>
  <c r="H40"/>
  <c r="E40"/>
  <c r="W40" i="25"/>
  <c r="T40"/>
  <c r="Q40"/>
  <c r="N40"/>
  <c r="K40"/>
  <c r="H40"/>
  <c r="E40"/>
  <c r="T40" i="24"/>
  <c r="Q40"/>
  <c r="N40"/>
  <c r="K40"/>
  <c r="H40"/>
  <c r="E40"/>
  <c r="W40" i="12"/>
  <c r="T40"/>
  <c r="Q40"/>
  <c r="N40"/>
  <c r="K40"/>
  <c r="H40"/>
  <c r="E40"/>
  <c r="W40" i="11"/>
  <c r="T40"/>
  <c r="Q40"/>
  <c r="N40"/>
  <c r="K40"/>
  <c r="H40"/>
  <c r="E40"/>
  <c r="W40" i="9"/>
  <c r="T40"/>
  <c r="Q40"/>
  <c r="N40"/>
  <c r="K40"/>
  <c r="H40"/>
  <c r="E40"/>
  <c r="W40" i="7"/>
  <c r="T40"/>
  <c r="Q40"/>
  <c r="K40"/>
  <c r="H40"/>
  <c r="E40"/>
  <c r="W40" i="8"/>
  <c r="T40"/>
  <c r="Q40"/>
  <c r="N40"/>
  <c r="K40"/>
  <c r="H40"/>
  <c r="E40"/>
  <c r="W40" i="10"/>
  <c r="T40"/>
  <c r="Q40"/>
  <c r="N40"/>
  <c r="K40"/>
  <c r="H40"/>
  <c r="E40"/>
  <c r="W40" i="6"/>
  <c r="T40"/>
  <c r="Q40"/>
  <c r="N40"/>
  <c r="K40"/>
  <c r="H40"/>
  <c r="E40"/>
  <c r="T39" i="8"/>
  <c r="G33" i="30"/>
  <c r="F33"/>
  <c r="S36"/>
  <c r="R36"/>
  <c r="P36"/>
  <c r="O36"/>
  <c r="M36"/>
  <c r="L36"/>
  <c r="I36"/>
  <c r="G36"/>
  <c r="F36"/>
  <c r="Y37"/>
  <c r="S37"/>
  <c r="R37"/>
  <c r="P37"/>
  <c r="O37"/>
  <c r="M37"/>
  <c r="L37"/>
  <c r="J37"/>
  <c r="I37"/>
  <c r="F37"/>
  <c r="V35"/>
  <c r="U35"/>
  <c r="S35"/>
  <c r="R35"/>
  <c r="P35"/>
  <c r="O35"/>
  <c r="M35"/>
  <c r="L35"/>
  <c r="J35"/>
  <c r="I35"/>
  <c r="G35"/>
  <c r="F35"/>
  <c r="K35" i="20"/>
  <c r="N35"/>
  <c r="M33" i="30"/>
  <c r="S32"/>
  <c r="R32"/>
  <c r="P32"/>
  <c r="M32"/>
  <c r="L32"/>
  <c r="J32"/>
  <c r="I32"/>
  <c r="G32"/>
  <c r="S31"/>
  <c r="R31"/>
  <c r="P31"/>
  <c r="O31"/>
  <c r="M31"/>
  <c r="L31"/>
  <c r="J31"/>
  <c r="I31"/>
  <c r="G31"/>
  <c r="F31"/>
  <c r="S30"/>
  <c r="R30"/>
  <c r="P30"/>
  <c r="O30"/>
  <c r="M30"/>
  <c r="L30"/>
  <c r="J30"/>
  <c r="I30"/>
  <c r="G30"/>
  <c r="F30"/>
  <c r="I29"/>
  <c r="S29"/>
  <c r="R29"/>
  <c r="P29"/>
  <c r="O29"/>
  <c r="M29"/>
  <c r="L29"/>
  <c r="J29"/>
  <c r="G29"/>
  <c r="F29"/>
  <c r="S25"/>
  <c r="Y33"/>
  <c r="X33" s="1"/>
  <c r="S33"/>
  <c r="R33"/>
  <c r="L33"/>
  <c r="L24"/>
  <c r="R22"/>
  <c r="S28"/>
  <c r="R28"/>
  <c r="P28"/>
  <c r="M28"/>
  <c r="L28"/>
  <c r="J28"/>
  <c r="I28"/>
  <c r="G28"/>
  <c r="F28"/>
  <c r="P27"/>
  <c r="M27"/>
  <c r="L27"/>
  <c r="J27"/>
  <c r="I27"/>
  <c r="G27"/>
  <c r="F27"/>
  <c r="R25"/>
  <c r="P25"/>
  <c r="O25"/>
  <c r="I25"/>
  <c r="M25"/>
  <c r="L25"/>
  <c r="J25"/>
  <c r="F25"/>
  <c r="V25"/>
  <c r="U25"/>
  <c r="V24"/>
  <c r="U24"/>
  <c r="V23"/>
  <c r="U23"/>
  <c r="V22"/>
  <c r="U22"/>
  <c r="V21"/>
  <c r="U21"/>
  <c r="V20"/>
  <c r="U20"/>
  <c r="V19"/>
  <c r="U19"/>
  <c r="V17"/>
  <c r="U17"/>
  <c r="U16"/>
  <c r="U15"/>
  <c r="V14"/>
  <c r="U14"/>
  <c r="V13"/>
  <c r="U13"/>
  <c r="V12"/>
  <c r="U12"/>
  <c r="V11"/>
  <c r="U11"/>
  <c r="V8"/>
  <c r="U8"/>
  <c r="V7"/>
  <c r="U7"/>
  <c r="S24"/>
  <c r="R24"/>
  <c r="P24"/>
  <c r="O24"/>
  <c r="M24"/>
  <c r="J24"/>
  <c r="I24"/>
  <c r="G24"/>
  <c r="F24"/>
  <c r="H31" i="14"/>
  <c r="H30"/>
  <c r="H27"/>
  <c r="H28"/>
  <c r="H28" i="8"/>
  <c r="H28" i="12"/>
  <c r="H28" i="7"/>
  <c r="N28" i="8"/>
  <c r="B20" i="31" l="1"/>
  <c r="V10" i="30"/>
  <c r="U10"/>
  <c r="T7"/>
  <c r="T8"/>
  <c r="T40"/>
  <c r="Q25"/>
  <c r="Q24"/>
  <c r="H40"/>
  <c r="G22"/>
  <c r="F22"/>
  <c r="Y22"/>
  <c r="X22"/>
  <c r="P22"/>
  <c r="O22"/>
  <c r="M22"/>
  <c r="L22"/>
  <c r="J22"/>
  <c r="I22"/>
  <c r="X39"/>
  <c r="V39"/>
  <c r="U39"/>
  <c r="S39"/>
  <c r="R39"/>
  <c r="P39"/>
  <c r="O39"/>
  <c r="M39"/>
  <c r="L39"/>
  <c r="J39"/>
  <c r="I39"/>
  <c r="G39"/>
  <c r="F39"/>
  <c r="B26" i="31" l="1"/>
  <c r="T10" i="30"/>
  <c r="E22"/>
  <c r="W39"/>
  <c r="Q39"/>
  <c r="H39"/>
  <c r="N39"/>
  <c r="K39"/>
  <c r="E39"/>
  <c r="N13" i="14"/>
  <c r="H8" i="8"/>
  <c r="F21" i="30" l="1"/>
  <c r="O17"/>
  <c r="R17"/>
  <c r="S17"/>
  <c r="Y17"/>
  <c r="X17"/>
  <c r="M17"/>
  <c r="I17"/>
  <c r="Y14"/>
  <c r="X14"/>
  <c r="Y16"/>
  <c r="X16"/>
  <c r="S16"/>
  <c r="R16"/>
  <c r="P16"/>
  <c r="O16"/>
  <c r="M16"/>
  <c r="L16"/>
  <c r="J16"/>
  <c r="I16"/>
  <c r="G16"/>
  <c r="F16"/>
  <c r="Y21"/>
  <c r="X21"/>
  <c r="S21"/>
  <c r="R21"/>
  <c r="Y20"/>
  <c r="X20"/>
  <c r="S20"/>
  <c r="R20"/>
  <c r="P20"/>
  <c r="M20"/>
  <c r="L20"/>
  <c r="J20"/>
  <c r="I20"/>
  <c r="G20"/>
  <c r="F20"/>
  <c r="G19"/>
  <c r="F19"/>
  <c r="Y19"/>
  <c r="S19"/>
  <c r="R19"/>
  <c r="P19"/>
  <c r="O19"/>
  <c r="M19"/>
  <c r="L19"/>
  <c r="J19"/>
  <c r="I19"/>
  <c r="X23"/>
  <c r="S23"/>
  <c r="R23"/>
  <c r="P23"/>
  <c r="O23"/>
  <c r="M23"/>
  <c r="L23"/>
  <c r="J23"/>
  <c r="I23"/>
  <c r="G23"/>
  <c r="F23"/>
  <c r="N15" i="10"/>
  <c r="I14" i="30"/>
  <c r="M14"/>
  <c r="L14"/>
  <c r="J14"/>
  <c r="S14"/>
  <c r="R14"/>
  <c r="P14"/>
  <c r="O14"/>
  <c r="G14"/>
  <c r="F14"/>
  <c r="P13"/>
  <c r="O13"/>
  <c r="M13"/>
  <c r="L13"/>
  <c r="F13"/>
  <c r="J13"/>
  <c r="I13"/>
  <c r="Q13" i="14"/>
  <c r="P12" i="30"/>
  <c r="O12"/>
  <c r="G12"/>
  <c r="T17" i="24"/>
  <c r="T16"/>
  <c r="T15"/>
  <c r="T14"/>
  <c r="T13"/>
  <c r="T12"/>
  <c r="S11" i="30"/>
  <c r="P11"/>
  <c r="O11"/>
  <c r="M11"/>
  <c r="L11"/>
  <c r="Y15"/>
  <c r="X15"/>
  <c r="S15"/>
  <c r="R15"/>
  <c r="P15"/>
  <c r="O15"/>
  <c r="M15"/>
  <c r="L15"/>
  <c r="J15"/>
  <c r="I15"/>
  <c r="G15"/>
  <c r="F15"/>
  <c r="G11"/>
  <c r="F11"/>
  <c r="H8" i="7"/>
  <c r="I8" i="30"/>
  <c r="I10" s="1"/>
  <c r="Y38"/>
  <c r="X38"/>
  <c r="V38"/>
  <c r="U38"/>
  <c r="R38"/>
  <c r="P38"/>
  <c r="O38"/>
  <c r="M38"/>
  <c r="L38"/>
  <c r="J38"/>
  <c r="I38"/>
  <c r="G38"/>
  <c r="F38"/>
  <c r="W39" i="3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E42" s="1"/>
  <c r="Y34"/>
  <c r="Y43" s="1"/>
  <c r="X34"/>
  <c r="X43" s="1"/>
  <c r="V34"/>
  <c r="U34"/>
  <c r="S34"/>
  <c r="S43" s="1"/>
  <c r="R34"/>
  <c r="P34"/>
  <c r="O34"/>
  <c r="M34"/>
  <c r="L34"/>
  <c r="J34"/>
  <c r="I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S18"/>
  <c r="R18"/>
  <c r="P18"/>
  <c r="P43" s="1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E8"/>
  <c r="W7"/>
  <c r="T7"/>
  <c r="Q7"/>
  <c r="N7"/>
  <c r="N10" s="1"/>
  <c r="K7"/>
  <c r="H7"/>
  <c r="H10" s="1"/>
  <c r="E7"/>
  <c r="E10" s="1"/>
  <c r="D7"/>
  <c r="C7"/>
  <c r="W39" i="21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N42" s="1"/>
  <c r="K35"/>
  <c r="H35"/>
  <c r="H42" s="1"/>
  <c r="E35"/>
  <c r="Y34"/>
  <c r="X34"/>
  <c r="P34"/>
  <c r="O34"/>
  <c r="M34"/>
  <c r="L34"/>
  <c r="J34"/>
  <c r="J43" s="1"/>
  <c r="I34"/>
  <c r="I43" s="1"/>
  <c r="G34"/>
  <c r="F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T10" s="1"/>
  <c r="Q8"/>
  <c r="N8"/>
  <c r="E8"/>
  <c r="Q7"/>
  <c r="N7"/>
  <c r="N10" s="1"/>
  <c r="K7"/>
  <c r="H7"/>
  <c r="E7"/>
  <c r="D7"/>
  <c r="C7"/>
  <c r="W39" i="20"/>
  <c r="T39"/>
  <c r="Q39"/>
  <c r="N39"/>
  <c r="K39"/>
  <c r="H39"/>
  <c r="E39"/>
  <c r="T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W42" s="1"/>
  <c r="H35"/>
  <c r="E35"/>
  <c r="Y34"/>
  <c r="X34"/>
  <c r="V34"/>
  <c r="U34"/>
  <c r="S34"/>
  <c r="R34"/>
  <c r="P34"/>
  <c r="O34"/>
  <c r="M34"/>
  <c r="L34"/>
  <c r="J34"/>
  <c r="I34"/>
  <c r="G34"/>
  <c r="F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V43" s="1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S18"/>
  <c r="R18"/>
  <c r="P18"/>
  <c r="P43" s="1"/>
  <c r="O18"/>
  <c r="O43" s="1"/>
  <c r="J18"/>
  <c r="I18"/>
  <c r="G18"/>
  <c r="F18"/>
  <c r="W17"/>
  <c r="T17"/>
  <c r="Q17"/>
  <c r="N17"/>
  <c r="K17"/>
  <c r="H17"/>
  <c r="E17"/>
  <c r="W16"/>
  <c r="T16"/>
  <c r="Q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K11"/>
  <c r="H11"/>
  <c r="E11"/>
  <c r="W8"/>
  <c r="T8"/>
  <c r="Q8"/>
  <c r="N8"/>
  <c r="K8"/>
  <c r="E8"/>
  <c r="W7"/>
  <c r="T7"/>
  <c r="Q7"/>
  <c r="N7"/>
  <c r="K7"/>
  <c r="K10" s="1"/>
  <c r="H7"/>
  <c r="H10" s="1"/>
  <c r="E7"/>
  <c r="D7"/>
  <c r="C7"/>
  <c r="W39" i="19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T36"/>
  <c r="Q36"/>
  <c r="Q42" s="1"/>
  <c r="N36"/>
  <c r="K36"/>
  <c r="H36"/>
  <c r="E36"/>
  <c r="W35"/>
  <c r="T35"/>
  <c r="T42" s="1"/>
  <c r="K35"/>
  <c r="H35"/>
  <c r="E35"/>
  <c r="Y34"/>
  <c r="X34"/>
  <c r="V34"/>
  <c r="U34"/>
  <c r="S34"/>
  <c r="R34"/>
  <c r="P34"/>
  <c r="O34"/>
  <c r="M34"/>
  <c r="L34"/>
  <c r="J34"/>
  <c r="I34"/>
  <c r="G34"/>
  <c r="F34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H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Y43" s="1"/>
  <c r="X18"/>
  <c r="X43" s="1"/>
  <c r="V18"/>
  <c r="U18"/>
  <c r="S18"/>
  <c r="R18"/>
  <c r="P18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E8"/>
  <c r="W7"/>
  <c r="T7"/>
  <c r="Q7"/>
  <c r="N7"/>
  <c r="K7"/>
  <c r="H7"/>
  <c r="E7"/>
  <c r="D7"/>
  <c r="C7"/>
  <c r="W39" i="18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K35"/>
  <c r="H35"/>
  <c r="E35"/>
  <c r="Y34"/>
  <c r="X34"/>
  <c r="V34"/>
  <c r="V43" s="1"/>
  <c r="U34"/>
  <c r="U43" s="1"/>
  <c r="S34"/>
  <c r="R34"/>
  <c r="P34"/>
  <c r="O34"/>
  <c r="M34"/>
  <c r="L34"/>
  <c r="J34"/>
  <c r="I34"/>
  <c r="G34"/>
  <c r="F34"/>
  <c r="W33"/>
  <c r="T33"/>
  <c r="N33"/>
  <c r="K33"/>
  <c r="H33"/>
  <c r="E33"/>
  <c r="W32"/>
  <c r="T32"/>
  <c r="Q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V18"/>
  <c r="U18"/>
  <c r="S18"/>
  <c r="R18"/>
  <c r="P18"/>
  <c r="O18"/>
  <c r="M18"/>
  <c r="L18"/>
  <c r="J18"/>
  <c r="J43" s="1"/>
  <c r="I18"/>
  <c r="I43" s="1"/>
  <c r="G18"/>
  <c r="G43" s="1"/>
  <c r="F18"/>
  <c r="F43" s="1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E8"/>
  <c r="W7"/>
  <c r="T7"/>
  <c r="Q7"/>
  <c r="N7"/>
  <c r="K7"/>
  <c r="H7"/>
  <c r="E7"/>
  <c r="D7"/>
  <c r="C7"/>
  <c r="C8" s="1"/>
  <c r="W39" i="17"/>
  <c r="T39"/>
  <c r="Q39"/>
  <c r="N39"/>
  <c r="K39"/>
  <c r="H39"/>
  <c r="E39"/>
  <c r="W38"/>
  <c r="T38"/>
  <c r="Q38"/>
  <c r="N38"/>
  <c r="K38"/>
  <c r="H38"/>
  <c r="E38"/>
  <c r="W37"/>
  <c r="T37"/>
  <c r="Q37"/>
  <c r="K37"/>
  <c r="H37"/>
  <c r="E37"/>
  <c r="W36"/>
  <c r="T36"/>
  <c r="Q36"/>
  <c r="N36"/>
  <c r="K36"/>
  <c r="H36"/>
  <c r="E36"/>
  <c r="W35"/>
  <c r="T35"/>
  <c r="T42" s="1"/>
  <c r="Q35"/>
  <c r="N35"/>
  <c r="K35"/>
  <c r="H35"/>
  <c r="E35"/>
  <c r="Y34"/>
  <c r="X34"/>
  <c r="V34"/>
  <c r="U34"/>
  <c r="S34"/>
  <c r="R34"/>
  <c r="P34"/>
  <c r="O34"/>
  <c r="M34"/>
  <c r="M43" s="1"/>
  <c r="L34"/>
  <c r="L43" s="1"/>
  <c r="J34"/>
  <c r="I34"/>
  <c r="G34"/>
  <c r="F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T19"/>
  <c r="Q19"/>
  <c r="N19"/>
  <c r="K19"/>
  <c r="H19"/>
  <c r="E19"/>
  <c r="Y18"/>
  <c r="X18"/>
  <c r="V18"/>
  <c r="U18"/>
  <c r="R18"/>
  <c r="P18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K10" s="1"/>
  <c r="E8"/>
  <c r="E10" s="1"/>
  <c r="W7"/>
  <c r="T7"/>
  <c r="T10" s="1"/>
  <c r="Q7"/>
  <c r="N7"/>
  <c r="K7"/>
  <c r="H7"/>
  <c r="E7"/>
  <c r="D7"/>
  <c r="C7"/>
  <c r="W39" i="16"/>
  <c r="T39"/>
  <c r="Q39"/>
  <c r="N39"/>
  <c r="K39"/>
  <c r="H39"/>
  <c r="E39"/>
  <c r="W38"/>
  <c r="T38"/>
  <c r="Q38"/>
  <c r="N38"/>
  <c r="K38"/>
  <c r="H38"/>
  <c r="E38"/>
  <c r="W37"/>
  <c r="T37"/>
  <c r="N37"/>
  <c r="K37"/>
  <c r="H37"/>
  <c r="E37"/>
  <c r="W36"/>
  <c r="T36"/>
  <c r="Q36"/>
  <c r="N36"/>
  <c r="K36"/>
  <c r="H36"/>
  <c r="E36"/>
  <c r="T35"/>
  <c r="T42" s="1"/>
  <c r="Q35"/>
  <c r="N35"/>
  <c r="K35"/>
  <c r="K42" s="1"/>
  <c r="H35"/>
  <c r="E35"/>
  <c r="Y34"/>
  <c r="X34"/>
  <c r="V34"/>
  <c r="U34"/>
  <c r="S34"/>
  <c r="S43" s="1"/>
  <c r="R34"/>
  <c r="R43" s="1"/>
  <c r="P34"/>
  <c r="O34"/>
  <c r="M34"/>
  <c r="L34"/>
  <c r="J34"/>
  <c r="I34"/>
  <c r="G34"/>
  <c r="F34"/>
  <c r="W33"/>
  <c r="Q33"/>
  <c r="N33"/>
  <c r="K33"/>
  <c r="H33"/>
  <c r="E33"/>
  <c r="W32"/>
  <c r="T32"/>
  <c r="Q32"/>
  <c r="N32"/>
  <c r="K32"/>
  <c r="H32"/>
  <c r="E32"/>
  <c r="W31"/>
  <c r="Q31"/>
  <c r="N31"/>
  <c r="K31"/>
  <c r="H31"/>
  <c r="E31"/>
  <c r="W30"/>
  <c r="Q30"/>
  <c r="N30"/>
  <c r="K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V18"/>
  <c r="U18"/>
  <c r="S18"/>
  <c r="R18"/>
  <c r="P18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E8"/>
  <c r="W7"/>
  <c r="T7"/>
  <c r="T10" s="1"/>
  <c r="Q7"/>
  <c r="N7"/>
  <c r="K7"/>
  <c r="H7"/>
  <c r="H10" s="1"/>
  <c r="E7"/>
  <c r="D7"/>
  <c r="C7"/>
  <c r="W39" i="34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N42" s="1"/>
  <c r="K35"/>
  <c r="H35"/>
  <c r="E35"/>
  <c r="Y34"/>
  <c r="X34"/>
  <c r="V34"/>
  <c r="U34"/>
  <c r="S34"/>
  <c r="R34"/>
  <c r="P34"/>
  <c r="O34"/>
  <c r="M34"/>
  <c r="M43" s="1"/>
  <c r="L34"/>
  <c r="L43" s="1"/>
  <c r="J34"/>
  <c r="I34"/>
  <c r="G34"/>
  <c r="F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F43" s="1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V18"/>
  <c r="U18"/>
  <c r="S18"/>
  <c r="R18"/>
  <c r="P18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E8"/>
  <c r="W7"/>
  <c r="T7"/>
  <c r="Q7"/>
  <c r="N7"/>
  <c r="K7"/>
  <c r="H7"/>
  <c r="E7"/>
  <c r="E10" s="1"/>
  <c r="D7"/>
  <c r="C7"/>
  <c r="W39" i="15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Y34"/>
  <c r="X34"/>
  <c r="S34"/>
  <c r="R34"/>
  <c r="P34"/>
  <c r="O34"/>
  <c r="M34"/>
  <c r="L34"/>
  <c r="J34"/>
  <c r="I34"/>
  <c r="G34"/>
  <c r="F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W27"/>
  <c r="Q27"/>
  <c r="N27"/>
  <c r="K27"/>
  <c r="H27"/>
  <c r="E27"/>
  <c r="Y26"/>
  <c r="X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S18"/>
  <c r="R18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E8"/>
  <c r="W7"/>
  <c r="T7"/>
  <c r="Q7"/>
  <c r="N7"/>
  <c r="N10" s="1"/>
  <c r="K7"/>
  <c r="E7"/>
  <c r="W39" i="14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Y34"/>
  <c r="X34"/>
  <c r="V34"/>
  <c r="V43" s="1"/>
  <c r="U34"/>
  <c r="S34"/>
  <c r="R34"/>
  <c r="P34"/>
  <c r="O34"/>
  <c r="M34"/>
  <c r="L34"/>
  <c r="J34"/>
  <c r="I34"/>
  <c r="G34"/>
  <c r="F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E31"/>
  <c r="W30"/>
  <c r="T30"/>
  <c r="Q30"/>
  <c r="N30"/>
  <c r="K30"/>
  <c r="E30"/>
  <c r="W29"/>
  <c r="T29"/>
  <c r="N29"/>
  <c r="K29"/>
  <c r="H29"/>
  <c r="E29"/>
  <c r="W28"/>
  <c r="Q28"/>
  <c r="N28"/>
  <c r="K28"/>
  <c r="E28"/>
  <c r="W27"/>
  <c r="T27"/>
  <c r="Q27"/>
  <c r="N27"/>
  <c r="K27"/>
  <c r="E27"/>
  <c r="Y26"/>
  <c r="X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U18"/>
  <c r="S18"/>
  <c r="S43" s="1"/>
  <c r="R18"/>
  <c r="R43" s="1"/>
  <c r="P18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K13"/>
  <c r="H13"/>
  <c r="E13"/>
  <c r="Q12"/>
  <c r="N12"/>
  <c r="K12"/>
  <c r="E12"/>
  <c r="W11"/>
  <c r="T11"/>
  <c r="Q11"/>
  <c r="N11"/>
  <c r="K11"/>
  <c r="H11"/>
  <c r="E11"/>
  <c r="W8"/>
  <c r="T8"/>
  <c r="Q8"/>
  <c r="N8"/>
  <c r="N10" s="1"/>
  <c r="K8"/>
  <c r="E8"/>
  <c r="W7"/>
  <c r="W10" s="1"/>
  <c r="T7"/>
  <c r="Q7"/>
  <c r="K7"/>
  <c r="K10" s="1"/>
  <c r="H7"/>
  <c r="H10" s="1"/>
  <c r="E7"/>
  <c r="D7"/>
  <c r="C7"/>
  <c r="W39" i="13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N42" s="1"/>
  <c r="K36"/>
  <c r="H36"/>
  <c r="E36"/>
  <c r="W35"/>
  <c r="T35"/>
  <c r="Q35"/>
  <c r="K35"/>
  <c r="H35"/>
  <c r="E35"/>
  <c r="Y34"/>
  <c r="Y43" s="1"/>
  <c r="X34"/>
  <c r="V34"/>
  <c r="U34"/>
  <c r="S34"/>
  <c r="R34"/>
  <c r="R43" s="1"/>
  <c r="P34"/>
  <c r="O34"/>
  <c r="M34"/>
  <c r="L34"/>
  <c r="J34"/>
  <c r="I34"/>
  <c r="G34"/>
  <c r="F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K23"/>
  <c r="H23"/>
  <c r="E23"/>
  <c r="W22"/>
  <c r="T22"/>
  <c r="Q22"/>
  <c r="N22"/>
  <c r="K22"/>
  <c r="H22"/>
  <c r="E22"/>
  <c r="T21"/>
  <c r="Q21"/>
  <c r="N21"/>
  <c r="K21"/>
  <c r="H21"/>
  <c r="E21"/>
  <c r="W20"/>
  <c r="T20"/>
  <c r="Q20"/>
  <c r="N20"/>
  <c r="K20"/>
  <c r="H20"/>
  <c r="E20"/>
  <c r="W19"/>
  <c r="Q19"/>
  <c r="N19"/>
  <c r="K19"/>
  <c r="H19"/>
  <c r="E19"/>
  <c r="Y18"/>
  <c r="X18"/>
  <c r="V18"/>
  <c r="U18"/>
  <c r="S18"/>
  <c r="R18"/>
  <c r="P18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E8"/>
  <c r="W7"/>
  <c r="T7"/>
  <c r="T10" s="1"/>
  <c r="Q7"/>
  <c r="N7"/>
  <c r="N10" s="1"/>
  <c r="K7"/>
  <c r="K10" s="1"/>
  <c r="H7"/>
  <c r="H10" s="1"/>
  <c r="E7"/>
  <c r="D7"/>
  <c r="C7"/>
  <c r="W39" i="25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E42" s="1"/>
  <c r="W36"/>
  <c r="T36"/>
  <c r="Q36"/>
  <c r="N36"/>
  <c r="K36"/>
  <c r="H36"/>
  <c r="E36"/>
  <c r="W35"/>
  <c r="T35"/>
  <c r="Q35"/>
  <c r="N35"/>
  <c r="K35"/>
  <c r="H35"/>
  <c r="E35"/>
  <c r="Y34"/>
  <c r="X34"/>
  <c r="V34"/>
  <c r="U34"/>
  <c r="S34"/>
  <c r="R34"/>
  <c r="P34"/>
  <c r="O34"/>
  <c r="M34"/>
  <c r="L34"/>
  <c r="J34"/>
  <c r="I34"/>
  <c r="G34"/>
  <c r="F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V18"/>
  <c r="V43" s="1"/>
  <c r="U18"/>
  <c r="U43" s="1"/>
  <c r="S18"/>
  <c r="R18"/>
  <c r="P18"/>
  <c r="P43" s="1"/>
  <c r="O18"/>
  <c r="O43" s="1"/>
  <c r="M18"/>
  <c r="M43" s="1"/>
  <c r="L18"/>
  <c r="L43" s="1"/>
  <c r="J18"/>
  <c r="I18"/>
  <c r="G18"/>
  <c r="G43" s="1"/>
  <c r="F18"/>
  <c r="F43" s="1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N10" s="1"/>
  <c r="K8"/>
  <c r="K10" s="1"/>
  <c r="E8"/>
  <c r="E10" s="1"/>
  <c r="W7"/>
  <c r="T7"/>
  <c r="T10" s="1"/>
  <c r="Q7"/>
  <c r="N7"/>
  <c r="K7"/>
  <c r="H7"/>
  <c r="E7"/>
  <c r="D7"/>
  <c r="D8" s="1"/>
  <c r="C7"/>
  <c r="C8" s="1"/>
  <c r="T39" i="24"/>
  <c r="Q39"/>
  <c r="N39"/>
  <c r="K39"/>
  <c r="H39"/>
  <c r="E39"/>
  <c r="T38"/>
  <c r="Q38"/>
  <c r="N38"/>
  <c r="K38"/>
  <c r="H38"/>
  <c r="E38"/>
  <c r="T37"/>
  <c r="Q37"/>
  <c r="N37"/>
  <c r="K37"/>
  <c r="H37"/>
  <c r="E37"/>
  <c r="T36"/>
  <c r="Q36"/>
  <c r="N36"/>
  <c r="K36"/>
  <c r="H36"/>
  <c r="E36"/>
  <c r="T35"/>
  <c r="Q35"/>
  <c r="N35"/>
  <c r="K35"/>
  <c r="H35"/>
  <c r="E35"/>
  <c r="Y34"/>
  <c r="X34"/>
  <c r="V34"/>
  <c r="U34"/>
  <c r="S34"/>
  <c r="R34"/>
  <c r="P34"/>
  <c r="O34"/>
  <c r="M34"/>
  <c r="L34"/>
  <c r="J34"/>
  <c r="I34"/>
  <c r="G34"/>
  <c r="F34"/>
  <c r="W33"/>
  <c r="T33"/>
  <c r="N33"/>
  <c r="K33"/>
  <c r="H33"/>
  <c r="E33"/>
  <c r="W32"/>
  <c r="T32"/>
  <c r="N32"/>
  <c r="K32"/>
  <c r="E32"/>
  <c r="W31"/>
  <c r="T31"/>
  <c r="N31"/>
  <c r="K31"/>
  <c r="H31"/>
  <c r="E31"/>
  <c r="W30"/>
  <c r="T30"/>
  <c r="N30"/>
  <c r="K30"/>
  <c r="H30"/>
  <c r="E30"/>
  <c r="W29"/>
  <c r="T29"/>
  <c r="N29"/>
  <c r="K29"/>
  <c r="H29"/>
  <c r="E29"/>
  <c r="W28"/>
  <c r="T28"/>
  <c r="N28"/>
  <c r="K28"/>
  <c r="E28"/>
  <c r="W27"/>
  <c r="T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E19"/>
  <c r="Y18"/>
  <c r="X18"/>
  <c r="V18"/>
  <c r="U18"/>
  <c r="S18"/>
  <c r="R18"/>
  <c r="P18"/>
  <c r="O18"/>
  <c r="M18"/>
  <c r="L18"/>
  <c r="J18"/>
  <c r="I18"/>
  <c r="G18"/>
  <c r="F18"/>
  <c r="W17"/>
  <c r="Q17"/>
  <c r="N17"/>
  <c r="K17"/>
  <c r="H17"/>
  <c r="E17"/>
  <c r="W16"/>
  <c r="Q16"/>
  <c r="N16"/>
  <c r="K16"/>
  <c r="H16"/>
  <c r="E16"/>
  <c r="W15"/>
  <c r="Q15"/>
  <c r="N15"/>
  <c r="K15"/>
  <c r="H15"/>
  <c r="E15"/>
  <c r="W14"/>
  <c r="Q14"/>
  <c r="N14"/>
  <c r="K14"/>
  <c r="H14"/>
  <c r="E14"/>
  <c r="W13"/>
  <c r="Q13"/>
  <c r="N13"/>
  <c r="K13"/>
  <c r="H13"/>
  <c r="E13"/>
  <c r="W12"/>
  <c r="Q12"/>
  <c r="N12"/>
  <c r="K12"/>
  <c r="H12"/>
  <c r="E12"/>
  <c r="T11"/>
  <c r="Q11"/>
  <c r="N11"/>
  <c r="K11"/>
  <c r="H11"/>
  <c r="E11"/>
  <c r="W8"/>
  <c r="T8"/>
  <c r="Q8"/>
  <c r="N8"/>
  <c r="K8"/>
  <c r="E8"/>
  <c r="W7"/>
  <c r="T7"/>
  <c r="Q7"/>
  <c r="N7"/>
  <c r="K7"/>
  <c r="H7"/>
  <c r="E7"/>
  <c r="D7"/>
  <c r="C7"/>
  <c r="W39" i="12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H42" s="1"/>
  <c r="E35"/>
  <c r="Y34"/>
  <c r="X34"/>
  <c r="V34"/>
  <c r="U34"/>
  <c r="S34"/>
  <c r="R34"/>
  <c r="P34"/>
  <c r="O34"/>
  <c r="M34"/>
  <c r="L34"/>
  <c r="J34"/>
  <c r="I34"/>
  <c r="G34"/>
  <c r="F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N19"/>
  <c r="K19"/>
  <c r="H19"/>
  <c r="E19"/>
  <c r="Y18"/>
  <c r="X18"/>
  <c r="V18"/>
  <c r="U18"/>
  <c r="S18"/>
  <c r="R18"/>
  <c r="P18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E8"/>
  <c r="W7"/>
  <c r="T7"/>
  <c r="Q7"/>
  <c r="N7"/>
  <c r="K7"/>
  <c r="K10" s="1"/>
  <c r="H7"/>
  <c r="H10" s="1"/>
  <c r="E7"/>
  <c r="D7"/>
  <c r="C7"/>
  <c r="W39" i="11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T42" s="1"/>
  <c r="Q35"/>
  <c r="N35"/>
  <c r="K35"/>
  <c r="H35"/>
  <c r="E35"/>
  <c r="Y34"/>
  <c r="X34"/>
  <c r="V34"/>
  <c r="U34"/>
  <c r="S34"/>
  <c r="R34"/>
  <c r="P34"/>
  <c r="O34"/>
  <c r="M34"/>
  <c r="L34"/>
  <c r="J34"/>
  <c r="I34"/>
  <c r="G34"/>
  <c r="F34"/>
  <c r="W33"/>
  <c r="T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Q23"/>
  <c r="N23"/>
  <c r="K23"/>
  <c r="H23"/>
  <c r="E23"/>
  <c r="W22"/>
  <c r="T22"/>
  <c r="K22"/>
  <c r="H22"/>
  <c r="E22"/>
  <c r="W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V18"/>
  <c r="U18"/>
  <c r="S18"/>
  <c r="R18"/>
  <c r="R43" s="1"/>
  <c r="P18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E8"/>
  <c r="W7"/>
  <c r="T7"/>
  <c r="Q7"/>
  <c r="N7"/>
  <c r="K7"/>
  <c r="H7"/>
  <c r="H10" s="1"/>
  <c r="E7"/>
  <c r="D7"/>
  <c r="C7"/>
  <c r="W39" i="10"/>
  <c r="T39"/>
  <c r="Q39"/>
  <c r="N39"/>
  <c r="K39"/>
  <c r="H39"/>
  <c r="E39"/>
  <c r="W38"/>
  <c r="T38"/>
  <c r="N38"/>
  <c r="K38"/>
  <c r="H38"/>
  <c r="E38"/>
  <c r="W37"/>
  <c r="T37"/>
  <c r="Q37"/>
  <c r="N37"/>
  <c r="K37"/>
  <c r="H37"/>
  <c r="E37"/>
  <c r="W36"/>
  <c r="T36"/>
  <c r="Q36"/>
  <c r="N36"/>
  <c r="N42" s="1"/>
  <c r="K36"/>
  <c r="H36"/>
  <c r="E36"/>
  <c r="W35"/>
  <c r="Q35"/>
  <c r="K35"/>
  <c r="K42" s="1"/>
  <c r="H35"/>
  <c r="E35"/>
  <c r="Y34"/>
  <c r="X34"/>
  <c r="V34"/>
  <c r="U34"/>
  <c r="S34"/>
  <c r="R34"/>
  <c r="P34"/>
  <c r="O34"/>
  <c r="M34"/>
  <c r="L34"/>
  <c r="J34"/>
  <c r="I34"/>
  <c r="G34"/>
  <c r="F34"/>
  <c r="W33"/>
  <c r="T33"/>
  <c r="Q33"/>
  <c r="N33"/>
  <c r="K33"/>
  <c r="H33"/>
  <c r="E33"/>
  <c r="W32"/>
  <c r="T32"/>
  <c r="Q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V18"/>
  <c r="U18"/>
  <c r="S18"/>
  <c r="R18"/>
  <c r="P18"/>
  <c r="O18"/>
  <c r="M18"/>
  <c r="L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K15"/>
  <c r="H15"/>
  <c r="E15"/>
  <c r="W14"/>
  <c r="T14"/>
  <c r="Q14"/>
  <c r="N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E8"/>
  <c r="W7"/>
  <c r="T7"/>
  <c r="T10" s="1"/>
  <c r="Q7"/>
  <c r="N7"/>
  <c r="N10" s="1"/>
  <c r="K7"/>
  <c r="H7"/>
  <c r="H10" s="1"/>
  <c r="E7"/>
  <c r="E10" s="1"/>
  <c r="D7"/>
  <c r="C7"/>
  <c r="W39" i="9"/>
  <c r="W42" s="1"/>
  <c r="T39"/>
  <c r="Q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Y34"/>
  <c r="X34"/>
  <c r="V34"/>
  <c r="U34"/>
  <c r="S34"/>
  <c r="R34"/>
  <c r="P34"/>
  <c r="O34"/>
  <c r="M34"/>
  <c r="L34"/>
  <c r="J34"/>
  <c r="I34"/>
  <c r="G34"/>
  <c r="F34"/>
  <c r="W33"/>
  <c r="T33"/>
  <c r="Q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V18"/>
  <c r="U18"/>
  <c r="S18"/>
  <c r="R18"/>
  <c r="P18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Q12"/>
  <c r="N12"/>
  <c r="K12"/>
  <c r="H12"/>
  <c r="E12"/>
  <c r="W11"/>
  <c r="T11"/>
  <c r="Q11"/>
  <c r="N11"/>
  <c r="K11"/>
  <c r="H11"/>
  <c r="E11"/>
  <c r="Y10"/>
  <c r="X10"/>
  <c r="W8"/>
  <c r="T8"/>
  <c r="Q8"/>
  <c r="N8"/>
  <c r="K8"/>
  <c r="E8"/>
  <c r="W7"/>
  <c r="T7"/>
  <c r="Q7"/>
  <c r="N7"/>
  <c r="K7"/>
  <c r="K10" s="1"/>
  <c r="H7"/>
  <c r="H10" s="1"/>
  <c r="E7"/>
  <c r="D7"/>
  <c r="C7"/>
  <c r="W39" i="7"/>
  <c r="T39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Q36"/>
  <c r="N36"/>
  <c r="H36"/>
  <c r="E36"/>
  <c r="W35"/>
  <c r="T35"/>
  <c r="Q35"/>
  <c r="N35"/>
  <c r="K35"/>
  <c r="H35"/>
  <c r="E35"/>
  <c r="Y34"/>
  <c r="X34"/>
  <c r="V34"/>
  <c r="U34"/>
  <c r="S34"/>
  <c r="R34"/>
  <c r="P34"/>
  <c r="O34"/>
  <c r="M34"/>
  <c r="L34"/>
  <c r="J34"/>
  <c r="I34"/>
  <c r="G34"/>
  <c r="F34"/>
  <c r="W33"/>
  <c r="T33"/>
  <c r="N33"/>
  <c r="K33"/>
  <c r="H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N28"/>
  <c r="K28"/>
  <c r="E28"/>
  <c r="W27"/>
  <c r="T27"/>
  <c r="Q27"/>
  <c r="N27"/>
  <c r="K27"/>
  <c r="H27"/>
  <c r="E27"/>
  <c r="Y26"/>
  <c r="X26"/>
  <c r="V26"/>
  <c r="U26"/>
  <c r="S26"/>
  <c r="R26"/>
  <c r="P26"/>
  <c r="O26"/>
  <c r="M26"/>
  <c r="L26"/>
  <c r="J26"/>
  <c r="I26"/>
  <c r="G26"/>
  <c r="F26"/>
  <c r="W25"/>
  <c r="T25"/>
  <c r="Q25"/>
  <c r="N25"/>
  <c r="K25"/>
  <c r="H25"/>
  <c r="E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Q19"/>
  <c r="N19"/>
  <c r="K19"/>
  <c r="H19"/>
  <c r="E19"/>
  <c r="Y18"/>
  <c r="Y43" s="1"/>
  <c r="X18"/>
  <c r="S18"/>
  <c r="S43" s="1"/>
  <c r="R18"/>
  <c r="P18"/>
  <c r="O18"/>
  <c r="M18"/>
  <c r="L18"/>
  <c r="J18"/>
  <c r="I18"/>
  <c r="G18"/>
  <c r="F18"/>
  <c r="W17"/>
  <c r="T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Q11"/>
  <c r="N11"/>
  <c r="K11"/>
  <c r="H11"/>
  <c r="E11"/>
  <c r="W8"/>
  <c r="T8"/>
  <c r="Q8"/>
  <c r="N8"/>
  <c r="K8"/>
  <c r="E8"/>
  <c r="W7"/>
  <c r="W10" s="1"/>
  <c r="T7"/>
  <c r="Q7"/>
  <c r="N7"/>
  <c r="K7"/>
  <c r="H7"/>
  <c r="E7"/>
  <c r="E10" s="1"/>
  <c r="D7"/>
  <c r="C7"/>
  <c r="W39" i="8"/>
  <c r="Q39"/>
  <c r="N39"/>
  <c r="K39"/>
  <c r="H39"/>
  <c r="E39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Y34"/>
  <c r="X34"/>
  <c r="V34"/>
  <c r="V43" s="1"/>
  <c r="U34"/>
  <c r="U43" s="1"/>
  <c r="S34"/>
  <c r="R34"/>
  <c r="P34"/>
  <c r="O34"/>
  <c r="M34"/>
  <c r="J34"/>
  <c r="I34"/>
  <c r="G34"/>
  <c r="W33"/>
  <c r="T33"/>
  <c r="Q33"/>
  <c r="N33"/>
  <c r="K33"/>
  <c r="E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N29"/>
  <c r="K29"/>
  <c r="H29"/>
  <c r="E29"/>
  <c r="W28"/>
  <c r="T28"/>
  <c r="Q28"/>
  <c r="K28"/>
  <c r="E28"/>
  <c r="W27"/>
  <c r="T27"/>
  <c r="Q27"/>
  <c r="N27"/>
  <c r="K27"/>
  <c r="H27"/>
  <c r="E27"/>
  <c r="Y26"/>
  <c r="X26"/>
  <c r="S26"/>
  <c r="S43" s="1"/>
  <c r="R26"/>
  <c r="R43" s="1"/>
  <c r="P26"/>
  <c r="O26"/>
  <c r="M26"/>
  <c r="L26"/>
  <c r="J26"/>
  <c r="I26"/>
  <c r="G26"/>
  <c r="F26"/>
  <c r="W25"/>
  <c r="T25"/>
  <c r="Q25"/>
  <c r="N25"/>
  <c r="K25"/>
  <c r="H25"/>
  <c r="E25"/>
  <c r="W24"/>
  <c r="Q24"/>
  <c r="N24"/>
  <c r="K24"/>
  <c r="H24"/>
  <c r="E24"/>
  <c r="W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Y18"/>
  <c r="X18"/>
  <c r="S18"/>
  <c r="R18"/>
  <c r="P18"/>
  <c r="O18"/>
  <c r="M18"/>
  <c r="L18"/>
  <c r="J18"/>
  <c r="I18"/>
  <c r="G18"/>
  <c r="F18"/>
  <c r="W17"/>
  <c r="Q17"/>
  <c r="N17"/>
  <c r="K17"/>
  <c r="H17"/>
  <c r="E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8"/>
  <c r="T8"/>
  <c r="Q8"/>
  <c r="N8"/>
  <c r="K8"/>
  <c r="E8"/>
  <c r="W7"/>
  <c r="T7"/>
  <c r="Q7"/>
  <c r="N7"/>
  <c r="N10" s="1"/>
  <c r="K7"/>
  <c r="H7"/>
  <c r="H10" s="1"/>
  <c r="E7"/>
  <c r="E10" s="1"/>
  <c r="D7"/>
  <c r="C7"/>
  <c r="W39" i="6"/>
  <c r="H39"/>
  <c r="E39"/>
  <c r="W38"/>
  <c r="T38"/>
  <c r="Q38"/>
  <c r="N38"/>
  <c r="K38"/>
  <c r="H38"/>
  <c r="E38"/>
  <c r="K42" i="7" l="1"/>
  <c r="N42" i="3"/>
  <c r="H42" i="17"/>
  <c r="H42" i="15"/>
  <c r="N42" i="14"/>
  <c r="T42" i="13"/>
  <c r="K42"/>
  <c r="N42" i="12"/>
  <c r="E42" i="11"/>
  <c r="T42" i="10"/>
  <c r="K42" i="9"/>
  <c r="H42"/>
  <c r="K42" i="8"/>
  <c r="K42" i="21"/>
  <c r="T42" i="20"/>
  <c r="Q42"/>
  <c r="K42"/>
  <c r="H42"/>
  <c r="K42" i="19"/>
  <c r="N42" i="17"/>
  <c r="K42"/>
  <c r="N42" i="16"/>
  <c r="K42" i="15"/>
  <c r="E42"/>
  <c r="H42" i="13"/>
  <c r="T42" i="24"/>
  <c r="N42"/>
  <c r="K42" i="12"/>
  <c r="H42" i="10"/>
  <c r="E42"/>
  <c r="T42" i="7"/>
  <c r="N42"/>
  <c r="E42" i="9"/>
  <c r="N42" i="8"/>
  <c r="H42"/>
  <c r="T42" i="3"/>
  <c r="K42"/>
  <c r="N42" i="20"/>
  <c r="E42"/>
  <c r="N42" i="19"/>
  <c r="N43" s="1"/>
  <c r="H42"/>
  <c r="E42"/>
  <c r="T42" i="34"/>
  <c r="T42" i="15"/>
  <c r="H42" i="14"/>
  <c r="H42" i="7"/>
  <c r="T42" i="9"/>
  <c r="T42" i="21"/>
  <c r="E42"/>
  <c r="K42" i="18"/>
  <c r="E42" i="17"/>
  <c r="H42" i="16"/>
  <c r="E42"/>
  <c r="K42" i="34"/>
  <c r="E42"/>
  <c r="N42" i="15"/>
  <c r="T42" i="14"/>
  <c r="K42"/>
  <c r="E42"/>
  <c r="E42" i="13"/>
  <c r="Q42" i="24"/>
  <c r="Q43" s="1"/>
  <c r="K42"/>
  <c r="H42"/>
  <c r="E42"/>
  <c r="T42" i="12"/>
  <c r="E42"/>
  <c r="N42" i="11"/>
  <c r="K42"/>
  <c r="H42"/>
  <c r="E42" i="7"/>
  <c r="Q42" i="9"/>
  <c r="N42"/>
  <c r="N43" s="1"/>
  <c r="T42" i="8"/>
  <c r="E42"/>
  <c r="L43" i="21"/>
  <c r="F43" i="9"/>
  <c r="S43" i="13"/>
  <c r="J43" i="24"/>
  <c r="R43" i="7"/>
  <c r="X43"/>
  <c r="F43" i="21"/>
  <c r="F43" i="10"/>
  <c r="G43" i="34"/>
  <c r="L43" i="3"/>
  <c r="M43"/>
  <c r="J43"/>
  <c r="G43" i="10"/>
  <c r="R43" i="3"/>
  <c r="O43" i="10"/>
  <c r="T10" i="3"/>
  <c r="K10" i="19"/>
  <c r="T10" i="34"/>
  <c r="N10"/>
  <c r="E10" i="14"/>
  <c r="D9" i="25"/>
  <c r="D10" s="1"/>
  <c r="C11"/>
  <c r="C9"/>
  <c r="C10" s="1"/>
  <c r="N10" i="24"/>
  <c r="T10" i="12"/>
  <c r="E10"/>
  <c r="N10" i="11"/>
  <c r="N10" i="7"/>
  <c r="K10"/>
  <c r="T10" i="8"/>
  <c r="C8" i="3"/>
  <c r="C9" s="1"/>
  <c r="C11" s="1"/>
  <c r="D8"/>
  <c r="D9" s="1"/>
  <c r="D11" s="1"/>
  <c r="D8" i="18"/>
  <c r="B8" s="1"/>
  <c r="J43" i="15"/>
  <c r="E10"/>
  <c r="K10"/>
  <c r="T10"/>
  <c r="F43" i="14"/>
  <c r="V43" i="34"/>
  <c r="U43"/>
  <c r="P43"/>
  <c r="O43"/>
  <c r="D8"/>
  <c r="C8"/>
  <c r="C9" s="1"/>
  <c r="K10"/>
  <c r="N10" i="16"/>
  <c r="E10"/>
  <c r="C8"/>
  <c r="C9" s="1"/>
  <c r="C11" s="1"/>
  <c r="D8" i="17"/>
  <c r="C8"/>
  <c r="C9" s="1"/>
  <c r="C11" s="1"/>
  <c r="N10"/>
  <c r="F43"/>
  <c r="L43" i="18"/>
  <c r="D8" i="19"/>
  <c r="C8"/>
  <c r="C9" s="1"/>
  <c r="C11" s="1"/>
  <c r="E10"/>
  <c r="D8" i="20"/>
  <c r="D9" s="1"/>
  <c r="D11" s="1"/>
  <c r="C8"/>
  <c r="C9" s="1"/>
  <c r="C11" s="1"/>
  <c r="E10"/>
  <c r="M43" i="21"/>
  <c r="T18"/>
  <c r="N18"/>
  <c r="E18"/>
  <c r="E10"/>
  <c r="C8"/>
  <c r="B8" s="1"/>
  <c r="D8"/>
  <c r="E10" i="13"/>
  <c r="D8"/>
  <c r="C8"/>
  <c r="C9" s="1"/>
  <c r="C11" s="1"/>
  <c r="I43" i="24"/>
  <c r="T10"/>
  <c r="D8"/>
  <c r="C8"/>
  <c r="C9" s="1"/>
  <c r="C11" s="1"/>
  <c r="E10"/>
  <c r="Q10" i="12"/>
  <c r="Q43" s="1"/>
  <c r="N10"/>
  <c r="C8"/>
  <c r="C9" s="1"/>
  <c r="T10" i="11"/>
  <c r="C8"/>
  <c r="C9" s="1"/>
  <c r="C11" s="1"/>
  <c r="E10"/>
  <c r="M43" i="10"/>
  <c r="J43"/>
  <c r="I43"/>
  <c r="P43"/>
  <c r="V43"/>
  <c r="U43"/>
  <c r="L43"/>
  <c r="D8"/>
  <c r="D9" s="1"/>
  <c r="D11" s="1"/>
  <c r="C8"/>
  <c r="Y43" i="9"/>
  <c r="G43"/>
  <c r="E10"/>
  <c r="D8"/>
  <c r="D9" s="1"/>
  <c r="D11" s="1"/>
  <c r="C8"/>
  <c r="J43" i="7"/>
  <c r="I43"/>
  <c r="G43"/>
  <c r="F43"/>
  <c r="P43"/>
  <c r="O43"/>
  <c r="L43"/>
  <c r="M43"/>
  <c r="V43"/>
  <c r="U43"/>
  <c r="F43" i="8"/>
  <c r="K10"/>
  <c r="D8"/>
  <c r="D9" s="1"/>
  <c r="D11" s="1"/>
  <c r="D12" s="1"/>
  <c r="D13" s="1"/>
  <c r="D14" s="1"/>
  <c r="D15" s="1"/>
  <c r="D16" s="1"/>
  <c r="D17" s="1"/>
  <c r="D19" s="1"/>
  <c r="C8"/>
  <c r="C9" s="1"/>
  <c r="C11" s="1"/>
  <c r="M43" i="18"/>
  <c r="U43" i="16"/>
  <c r="J43" i="17"/>
  <c r="I43"/>
  <c r="S43" i="20"/>
  <c r="M43" i="14"/>
  <c r="L43" i="24"/>
  <c r="V43" i="11"/>
  <c r="J43"/>
  <c r="G43" i="16"/>
  <c r="I43" i="12"/>
  <c r="M43" i="11"/>
  <c r="R43" i="9"/>
  <c r="P43" i="24"/>
  <c r="X43" i="9"/>
  <c r="O43" i="3"/>
  <c r="V43" i="19"/>
  <c r="U43"/>
  <c r="M43"/>
  <c r="J43"/>
  <c r="I43"/>
  <c r="P43" i="17"/>
  <c r="P43" i="16"/>
  <c r="L43"/>
  <c r="J43" i="34"/>
  <c r="P43" i="15"/>
  <c r="F43"/>
  <c r="G43" i="13"/>
  <c r="M43" i="24"/>
  <c r="U43" i="12"/>
  <c r="V43" i="9"/>
  <c r="J43"/>
  <c r="C8" i="7"/>
  <c r="T10"/>
  <c r="Q10"/>
  <c r="H10"/>
  <c r="D8"/>
  <c r="D9" s="1"/>
  <c r="D11" s="1"/>
  <c r="T10" i="14"/>
  <c r="Y43"/>
  <c r="Q10"/>
  <c r="X43"/>
  <c r="C8"/>
  <c r="D8"/>
  <c r="D9" s="1"/>
  <c r="D11" s="1"/>
  <c r="D12" s="1"/>
  <c r="D13" s="1"/>
  <c r="D14" s="1"/>
  <c r="D15" s="1"/>
  <c r="D16" s="1"/>
  <c r="D17" s="1"/>
  <c r="D19" s="1"/>
  <c r="V43" i="3"/>
  <c r="U43"/>
  <c r="I43"/>
  <c r="G43"/>
  <c r="F43"/>
  <c r="R43" i="20"/>
  <c r="M43"/>
  <c r="L43"/>
  <c r="M43" i="16"/>
  <c r="I43" i="15"/>
  <c r="O43" i="14"/>
  <c r="V43" i="13"/>
  <c r="U43"/>
  <c r="M43" i="12"/>
  <c r="L43" i="11"/>
  <c r="U43" i="9"/>
  <c r="I43"/>
  <c r="V43" i="21"/>
  <c r="U43"/>
  <c r="P43"/>
  <c r="O43"/>
  <c r="G43"/>
  <c r="J43" i="20"/>
  <c r="U43"/>
  <c r="I43"/>
  <c r="G43"/>
  <c r="F43"/>
  <c r="F43" i="19"/>
  <c r="G43"/>
  <c r="R43"/>
  <c r="S43"/>
  <c r="L43"/>
  <c r="G43" i="17"/>
  <c r="V43"/>
  <c r="U43"/>
  <c r="O43"/>
  <c r="F43" i="16"/>
  <c r="I43"/>
  <c r="V43"/>
  <c r="O43"/>
  <c r="J43"/>
  <c r="I43" i="34"/>
  <c r="O43" i="15"/>
  <c r="M43"/>
  <c r="L43"/>
  <c r="G43"/>
  <c r="P43" i="14"/>
  <c r="J43"/>
  <c r="L43"/>
  <c r="U43"/>
  <c r="I43"/>
  <c r="G43"/>
  <c r="I43" i="13"/>
  <c r="L43"/>
  <c r="P43"/>
  <c r="O43"/>
  <c r="M43"/>
  <c r="J43"/>
  <c r="F43"/>
  <c r="V43" i="24"/>
  <c r="O43"/>
  <c r="U43"/>
  <c r="F43"/>
  <c r="G43"/>
  <c r="F43" i="12"/>
  <c r="V43"/>
  <c r="J43"/>
  <c r="P43"/>
  <c r="O43"/>
  <c r="L43"/>
  <c r="G43"/>
  <c r="F43" i="11"/>
  <c r="U43"/>
  <c r="P43"/>
  <c r="O43"/>
  <c r="I43"/>
  <c r="G43"/>
  <c r="S43" i="9"/>
  <c r="M43"/>
  <c r="L43"/>
  <c r="I43" i="8"/>
  <c r="G43"/>
  <c r="P43"/>
  <c r="O43"/>
  <c r="M43"/>
  <c r="L43"/>
  <c r="J43"/>
  <c r="C9" i="18"/>
  <c r="Q18" i="20"/>
  <c r="T34" i="15"/>
  <c r="Q18" i="13"/>
  <c r="T26" i="10"/>
  <c r="Q21" i="30"/>
  <c r="T18" i="8"/>
  <c r="W18" i="25"/>
  <c r="T39" i="30"/>
  <c r="T18" i="15"/>
  <c r="W18" i="24"/>
  <c r="W43" s="1"/>
  <c r="Q26" i="15"/>
  <c r="W43" i="20"/>
  <c r="D11" i="25"/>
  <c r="T38" i="30"/>
  <c r="T26" i="8"/>
  <c r="W34" i="15"/>
  <c r="H18" i="34"/>
  <c r="Q17" i="30"/>
  <c r="Q26" i="3"/>
  <c r="Q26" i="19"/>
  <c r="E34" i="18"/>
  <c r="Q18" i="16"/>
  <c r="W26"/>
  <c r="W34"/>
  <c r="Q26"/>
  <c r="Q18" i="15"/>
  <c r="W26"/>
  <c r="W18" i="14"/>
  <c r="W26" i="13"/>
  <c r="Q26"/>
  <c r="W34"/>
  <c r="W43" s="1"/>
  <c r="Q34" i="25"/>
  <c r="E26"/>
  <c r="H34"/>
  <c r="Q34" i="24"/>
  <c r="W18" i="12"/>
  <c r="Q34"/>
  <c r="Q18"/>
  <c r="Q34" i="11"/>
  <c r="Q18"/>
  <c r="T26"/>
  <c r="Q26" i="10"/>
  <c r="Q34" i="9"/>
  <c r="Q18"/>
  <c r="W10"/>
  <c r="Q18" i="7"/>
  <c r="W26"/>
  <c r="W34"/>
  <c r="Q26"/>
  <c r="W26" i="8"/>
  <c r="W34"/>
  <c r="E21" i="30"/>
  <c r="N21"/>
  <c r="K11"/>
  <c r="K17"/>
  <c r="Q11"/>
  <c r="W38"/>
  <c r="N38"/>
  <c r="K38"/>
  <c r="Q37"/>
  <c r="N34" i="20"/>
  <c r="N34" i="17"/>
  <c r="K34" i="14"/>
  <c r="E34" i="24"/>
  <c r="T34" i="12"/>
  <c r="T34" i="11"/>
  <c r="T34" i="9"/>
  <c r="T26" i="16"/>
  <c r="K26" i="14"/>
  <c r="H26"/>
  <c r="H26" i="12"/>
  <c r="N26" i="21"/>
  <c r="H26" i="20"/>
  <c r="H26" i="17"/>
  <c r="N26" i="14"/>
  <c r="T26" i="7"/>
  <c r="W37" i="30"/>
  <c r="E11"/>
  <c r="G18"/>
  <c r="Q26" i="21"/>
  <c r="N34"/>
  <c r="H38" i="30"/>
  <c r="H11"/>
  <c r="H26" i="21"/>
  <c r="K34"/>
  <c r="E34"/>
  <c r="Q34"/>
  <c r="T34"/>
  <c r="E26"/>
  <c r="H34"/>
  <c r="H43" s="1"/>
  <c r="W26"/>
  <c r="W34"/>
  <c r="T26"/>
  <c r="K26"/>
  <c r="H18" i="17"/>
  <c r="T26" i="15"/>
  <c r="T26" i="13"/>
  <c r="T26" i="9"/>
  <c r="E26" i="8"/>
  <c r="T18" i="11"/>
  <c r="N18" i="20"/>
  <c r="N43" s="1"/>
  <c r="H18"/>
  <c r="E18" i="18"/>
  <c r="E18" i="17"/>
  <c r="E18" i="24"/>
  <c r="T18" i="12"/>
  <c r="E18" i="11"/>
  <c r="T18" i="9"/>
  <c r="K18" i="20"/>
  <c r="E18" i="9"/>
  <c r="Q38" i="30"/>
  <c r="E26" i="3"/>
  <c r="H34"/>
  <c r="H18"/>
  <c r="N34"/>
  <c r="K26"/>
  <c r="W18"/>
  <c r="E34"/>
  <c r="N18"/>
  <c r="N26"/>
  <c r="K34"/>
  <c r="T18"/>
  <c r="E18"/>
  <c r="Q34"/>
  <c r="T34"/>
  <c r="K18"/>
  <c r="H26"/>
  <c r="Q18"/>
  <c r="T26"/>
  <c r="W26"/>
  <c r="W34"/>
  <c r="W43" s="1"/>
  <c r="W18" i="20"/>
  <c r="N26"/>
  <c r="E34"/>
  <c r="T18"/>
  <c r="E18"/>
  <c r="Q34"/>
  <c r="T34"/>
  <c r="K34"/>
  <c r="E26"/>
  <c r="T26"/>
  <c r="W26"/>
  <c r="W34"/>
  <c r="K26"/>
  <c r="H34"/>
  <c r="Q26"/>
  <c r="K18" i="19"/>
  <c r="N34"/>
  <c r="N26"/>
  <c r="Q18"/>
  <c r="T26"/>
  <c r="W26"/>
  <c r="N18"/>
  <c r="E26"/>
  <c r="H34"/>
  <c r="H26"/>
  <c r="K34"/>
  <c r="W18"/>
  <c r="E34"/>
  <c r="H18"/>
  <c r="K26"/>
  <c r="T18"/>
  <c r="E18"/>
  <c r="Q34"/>
  <c r="T34"/>
  <c r="E26" i="18"/>
  <c r="H34"/>
  <c r="W18"/>
  <c r="Q34"/>
  <c r="T34"/>
  <c r="T43" s="1"/>
  <c r="T18"/>
  <c r="T26"/>
  <c r="W26"/>
  <c r="W34"/>
  <c r="Q18"/>
  <c r="Q26"/>
  <c r="N34"/>
  <c r="H18"/>
  <c r="H43" s="1"/>
  <c r="K18"/>
  <c r="N18"/>
  <c r="H26"/>
  <c r="K26"/>
  <c r="N26"/>
  <c r="K34"/>
  <c r="N18" i="17"/>
  <c r="N26"/>
  <c r="E26"/>
  <c r="W18"/>
  <c r="W43" s="1"/>
  <c r="Q34"/>
  <c r="T34"/>
  <c r="K34"/>
  <c r="H34"/>
  <c r="T18"/>
  <c r="T26"/>
  <c r="W26"/>
  <c r="W34"/>
  <c r="K18"/>
  <c r="K26"/>
  <c r="E34"/>
  <c r="Q18"/>
  <c r="Q26"/>
  <c r="D8" i="16"/>
  <c r="D9" s="1"/>
  <c r="D11" s="1"/>
  <c r="H18"/>
  <c r="T18"/>
  <c r="E18"/>
  <c r="Q34"/>
  <c r="Q43" s="1"/>
  <c r="T34"/>
  <c r="H26"/>
  <c r="K26"/>
  <c r="N26"/>
  <c r="K34"/>
  <c r="K18"/>
  <c r="N34"/>
  <c r="E26"/>
  <c r="H34"/>
  <c r="N18"/>
  <c r="W18"/>
  <c r="E34"/>
  <c r="H26" i="34"/>
  <c r="E26"/>
  <c r="Q26"/>
  <c r="N18"/>
  <c r="K26"/>
  <c r="W18"/>
  <c r="E34"/>
  <c r="N34"/>
  <c r="K34"/>
  <c r="T18"/>
  <c r="E18"/>
  <c r="Q34"/>
  <c r="T34"/>
  <c r="K18"/>
  <c r="N26"/>
  <c r="H34"/>
  <c r="Q18"/>
  <c r="T26"/>
  <c r="W26"/>
  <c r="W34"/>
  <c r="K18" i="15"/>
  <c r="E18"/>
  <c r="Q34"/>
  <c r="H18"/>
  <c r="H26"/>
  <c r="K26"/>
  <c r="N26"/>
  <c r="K34"/>
  <c r="N18"/>
  <c r="N34"/>
  <c r="E26"/>
  <c r="H34"/>
  <c r="W18"/>
  <c r="E34"/>
  <c r="H34" i="14"/>
  <c r="E18"/>
  <c r="Q34"/>
  <c r="H18"/>
  <c r="K18"/>
  <c r="N34"/>
  <c r="T34"/>
  <c r="T18"/>
  <c r="Q18"/>
  <c r="T26"/>
  <c r="E26"/>
  <c r="W34"/>
  <c r="W43" s="1"/>
  <c r="E34"/>
  <c r="W26"/>
  <c r="Q26"/>
  <c r="N18"/>
  <c r="K18" i="13"/>
  <c r="T18"/>
  <c r="E18"/>
  <c r="Q34"/>
  <c r="T34"/>
  <c r="H26"/>
  <c r="K26"/>
  <c r="N26"/>
  <c r="K34"/>
  <c r="N18"/>
  <c r="N34"/>
  <c r="E26"/>
  <c r="H34"/>
  <c r="H18"/>
  <c r="W18"/>
  <c r="E34"/>
  <c r="T26" i="25"/>
  <c r="H26"/>
  <c r="K26"/>
  <c r="N26"/>
  <c r="K34"/>
  <c r="E34"/>
  <c r="T34"/>
  <c r="T18"/>
  <c r="W34"/>
  <c r="Q26"/>
  <c r="Q18"/>
  <c r="W26"/>
  <c r="E18"/>
  <c r="H18"/>
  <c r="K18"/>
  <c r="K43" s="1"/>
  <c r="N18"/>
  <c r="N43" s="1"/>
  <c r="N34"/>
  <c r="Q18" i="24"/>
  <c r="E26"/>
  <c r="H34"/>
  <c r="W34"/>
  <c r="T26"/>
  <c r="N34"/>
  <c r="T34"/>
  <c r="T18"/>
  <c r="W26"/>
  <c r="Q26"/>
  <c r="H18"/>
  <c r="K18"/>
  <c r="N18"/>
  <c r="H26"/>
  <c r="K26"/>
  <c r="N26"/>
  <c r="K34"/>
  <c r="W34" i="12"/>
  <c r="T26"/>
  <c r="E26"/>
  <c r="E34"/>
  <c r="W26"/>
  <c r="N34"/>
  <c r="E18"/>
  <c r="Q26"/>
  <c r="D8"/>
  <c r="D9" s="1"/>
  <c r="H18"/>
  <c r="K18"/>
  <c r="N18"/>
  <c r="K34"/>
  <c r="K26"/>
  <c r="N26"/>
  <c r="H34"/>
  <c r="D8" i="11"/>
  <c r="D9" s="1"/>
  <c r="D11" s="1"/>
  <c r="H18"/>
  <c r="K18"/>
  <c r="N18"/>
  <c r="N34"/>
  <c r="W26"/>
  <c r="H26"/>
  <c r="K26"/>
  <c r="N26"/>
  <c r="K34"/>
  <c r="E26"/>
  <c r="H34"/>
  <c r="W34"/>
  <c r="Q26"/>
  <c r="W18"/>
  <c r="W43" s="1"/>
  <c r="E34"/>
  <c r="N18" i="10"/>
  <c r="N34"/>
  <c r="N26"/>
  <c r="Q18"/>
  <c r="W26"/>
  <c r="W34"/>
  <c r="K18"/>
  <c r="E26"/>
  <c r="H34"/>
  <c r="H18"/>
  <c r="H26"/>
  <c r="W18"/>
  <c r="E34"/>
  <c r="K26"/>
  <c r="K34"/>
  <c r="T18"/>
  <c r="E18"/>
  <c r="Q34"/>
  <c r="T34"/>
  <c r="W34" i="9"/>
  <c r="W18"/>
  <c r="E34"/>
  <c r="H18"/>
  <c r="K18"/>
  <c r="N18"/>
  <c r="N34"/>
  <c r="W26"/>
  <c r="Q26"/>
  <c r="H26"/>
  <c r="K26"/>
  <c r="N26"/>
  <c r="K34"/>
  <c r="E26"/>
  <c r="H34"/>
  <c r="H18" i="7"/>
  <c r="N18"/>
  <c r="H26"/>
  <c r="K26"/>
  <c r="K34"/>
  <c r="K18"/>
  <c r="N34"/>
  <c r="E26"/>
  <c r="N26"/>
  <c r="H34"/>
  <c r="W18"/>
  <c r="W43" s="1"/>
  <c r="E34"/>
  <c r="T18"/>
  <c r="E18"/>
  <c r="Q34"/>
  <c r="T34"/>
  <c r="Q18" i="8"/>
  <c r="T34"/>
  <c r="N18"/>
  <c r="Q26"/>
  <c r="Q43" s="1"/>
  <c r="H34"/>
  <c r="K18"/>
  <c r="K34"/>
  <c r="H26"/>
  <c r="K26"/>
  <c r="N26"/>
  <c r="H18"/>
  <c r="E18"/>
  <c r="E34"/>
  <c r="N34"/>
  <c r="W18"/>
  <c r="Q34"/>
  <c r="B7" i="3"/>
  <c r="B7" i="21"/>
  <c r="B7" i="20"/>
  <c r="B7" i="19"/>
  <c r="B7" i="18"/>
  <c r="B7" i="17"/>
  <c r="B7" i="16"/>
  <c r="B7" i="34"/>
  <c r="B8" i="15"/>
  <c r="B10" s="1"/>
  <c r="B7" i="14"/>
  <c r="B7" i="13"/>
  <c r="B8" i="25"/>
  <c r="B7"/>
  <c r="B7" i="24"/>
  <c r="B7" i="12"/>
  <c r="B7" i="11"/>
  <c r="B7" i="10"/>
  <c r="B7" i="9"/>
  <c r="B7" i="7"/>
  <c r="B7" i="8"/>
  <c r="Q43" i="13" l="1"/>
  <c r="J15" i="31" s="1"/>
  <c r="Q43" i="7"/>
  <c r="H43" i="3"/>
  <c r="Q43"/>
  <c r="V15" i="31" s="1"/>
  <c r="Q43" i="11"/>
  <c r="H15" i="31" s="1"/>
  <c r="B8" i="34"/>
  <c r="B9" i="25"/>
  <c r="B10" s="1"/>
  <c r="B8" i="24"/>
  <c r="B8" i="3"/>
  <c r="C10"/>
  <c r="D10"/>
  <c r="B9"/>
  <c r="D9" i="21"/>
  <c r="D11" s="1"/>
  <c r="D12" s="1"/>
  <c r="D13" s="1"/>
  <c r="D14" s="1"/>
  <c r="D15" s="1"/>
  <c r="D16" s="1"/>
  <c r="D17" s="1"/>
  <c r="D19" s="1"/>
  <c r="B8" i="19"/>
  <c r="C10"/>
  <c r="D10" i="18"/>
  <c r="D9"/>
  <c r="C10" i="17"/>
  <c r="B8"/>
  <c r="C10" i="34"/>
  <c r="C11"/>
  <c r="B8" i="14"/>
  <c r="B8" i="13"/>
  <c r="C10" i="24"/>
  <c r="C10" i="10"/>
  <c r="C9"/>
  <c r="C11" s="1"/>
  <c r="B8"/>
  <c r="B8" i="7"/>
  <c r="C9" i="14"/>
  <c r="C11" s="1"/>
  <c r="D11" i="34"/>
  <c r="D12" s="1"/>
  <c r="D13" s="1"/>
  <c r="D9"/>
  <c r="B9" s="1"/>
  <c r="K43"/>
  <c r="M16" i="31" s="1"/>
  <c r="D10" i="16"/>
  <c r="C10"/>
  <c r="D9" i="17"/>
  <c r="D11" s="1"/>
  <c r="D12" s="1"/>
  <c r="D13" s="1"/>
  <c r="D14" s="1"/>
  <c r="D15" s="1"/>
  <c r="D16" s="1"/>
  <c r="D17" s="1"/>
  <c r="D19" s="1"/>
  <c r="K43"/>
  <c r="O16" i="31" s="1"/>
  <c r="D9" i="19"/>
  <c r="D11" s="1"/>
  <c r="D12" s="1"/>
  <c r="D13" s="1"/>
  <c r="D14" s="1"/>
  <c r="D15" s="1"/>
  <c r="D16" s="1"/>
  <c r="D17" s="1"/>
  <c r="D19" s="1"/>
  <c r="D10" i="20"/>
  <c r="C10"/>
  <c r="B8"/>
  <c r="C9" i="21"/>
  <c r="C11" s="1"/>
  <c r="D9" i="13"/>
  <c r="D11" s="1"/>
  <c r="D12" s="1"/>
  <c r="D13" s="1"/>
  <c r="D14" s="1"/>
  <c r="D15" s="1"/>
  <c r="D16" s="1"/>
  <c r="D17" s="1"/>
  <c r="D19" s="1"/>
  <c r="C10"/>
  <c r="D9" i="24"/>
  <c r="D11" s="1"/>
  <c r="D12" s="1"/>
  <c r="D13" s="1"/>
  <c r="D14" s="1"/>
  <c r="D15" s="1"/>
  <c r="D16" s="1"/>
  <c r="D17" s="1"/>
  <c r="D19" s="1"/>
  <c r="D20" s="1"/>
  <c r="D21" s="1"/>
  <c r="D22" s="1"/>
  <c r="D23" s="1"/>
  <c r="D24" s="1"/>
  <c r="D25" s="1"/>
  <c r="D27" s="1"/>
  <c r="D28" s="1"/>
  <c r="D29" s="1"/>
  <c r="D30" s="1"/>
  <c r="D31" s="1"/>
  <c r="D32" s="1"/>
  <c r="D33" s="1"/>
  <c r="D35" s="1"/>
  <c r="D10" i="12"/>
  <c r="C10"/>
  <c r="C10" i="11"/>
  <c r="D10"/>
  <c r="N43" i="10"/>
  <c r="G14" i="31" s="1"/>
  <c r="H43" i="10"/>
  <c r="D10"/>
  <c r="B8" i="9"/>
  <c r="C9"/>
  <c r="C11" s="1"/>
  <c r="D10"/>
  <c r="N43" i="7"/>
  <c r="F14" i="31" s="1"/>
  <c r="E43" i="7"/>
  <c r="D10"/>
  <c r="C9"/>
  <c r="C11" s="1"/>
  <c r="D10" i="8"/>
  <c r="C10"/>
  <c r="B8"/>
  <c r="N43" i="34"/>
  <c r="M14" i="31" s="1"/>
  <c r="E43" i="25"/>
  <c r="T43" i="10"/>
  <c r="T43" i="7"/>
  <c r="F25" i="31" s="1"/>
  <c r="K43" i="18"/>
  <c r="P16" i="31" s="1"/>
  <c r="K43" i="10"/>
  <c r="G16" i="31" s="1"/>
  <c r="K43" i="7"/>
  <c r="F16" i="31" s="1"/>
  <c r="K43" i="3"/>
  <c r="V16" i="31" s="1"/>
  <c r="T43" i="34"/>
  <c r="M25" i="31" s="1"/>
  <c r="E43" i="34"/>
  <c r="M11" i="31" s="1"/>
  <c r="E43" i="10"/>
  <c r="H43" i="7"/>
  <c r="F12" i="31" s="1"/>
  <c r="H43" i="17"/>
  <c r="O12" i="31" s="1"/>
  <c r="W43" i="9"/>
  <c r="E27" i="31" s="1"/>
  <c r="K43" i="21"/>
  <c r="T16" i="31" s="1"/>
  <c r="H43" i="12"/>
  <c r="K43" i="24"/>
  <c r="N16" i="31" s="1"/>
  <c r="E43" i="8"/>
  <c r="D10" i="14"/>
  <c r="Q43"/>
  <c r="K15" i="31" s="1"/>
  <c r="T43" i="3"/>
  <c r="V25" i="31" s="1"/>
  <c r="N43" i="3"/>
  <c r="V14" i="31" s="1"/>
  <c r="E43" i="3"/>
  <c r="T43" i="8"/>
  <c r="D25" i="31" s="1"/>
  <c r="T43" i="21"/>
  <c r="T25" i="31" s="1"/>
  <c r="N43" i="21"/>
  <c r="T14" i="31" s="1"/>
  <c r="E43" i="21"/>
  <c r="K43" i="20"/>
  <c r="S16" i="31" s="1"/>
  <c r="H43" i="20"/>
  <c r="S12" i="31" s="1"/>
  <c r="T43" i="20"/>
  <c r="S25" i="31" s="1"/>
  <c r="Q43" i="20"/>
  <c r="S15" i="31" s="1"/>
  <c r="E43" i="20"/>
  <c r="S11" i="31" s="1"/>
  <c r="T43" i="19"/>
  <c r="R25" i="31" s="1"/>
  <c r="Q43" i="19"/>
  <c r="R15" i="31" s="1"/>
  <c r="K43" i="19"/>
  <c r="R16" i="31" s="1"/>
  <c r="H43" i="19"/>
  <c r="R12" i="31" s="1"/>
  <c r="E43" i="19"/>
  <c r="R11" i="31" s="1"/>
  <c r="E43" i="18"/>
  <c r="T43" i="17"/>
  <c r="O25" i="31" s="1"/>
  <c r="N43" i="17"/>
  <c r="O14" i="31" s="1"/>
  <c r="E43" i="17"/>
  <c r="O11" i="31" s="1"/>
  <c r="K43" i="16"/>
  <c r="Q16" i="31" s="1"/>
  <c r="E43" i="16"/>
  <c r="T43"/>
  <c r="Q25" i="31" s="1"/>
  <c r="N43" i="16"/>
  <c r="Q14" i="31" s="1"/>
  <c r="H43" i="16"/>
  <c r="H43" i="34"/>
  <c r="M12" i="31" s="1"/>
  <c r="E43" i="15"/>
  <c r="T43"/>
  <c r="L25" i="31" s="1"/>
  <c r="N43" i="15"/>
  <c r="L14" i="31" s="1"/>
  <c r="K43" i="15"/>
  <c r="L16" i="31" s="1"/>
  <c r="H43" i="15"/>
  <c r="E43" i="14"/>
  <c r="N43"/>
  <c r="K14" i="31" s="1"/>
  <c r="H43" i="14"/>
  <c r="K12" i="31" s="1"/>
  <c r="T43" i="14"/>
  <c r="K25" i="31" s="1"/>
  <c r="K43" i="14"/>
  <c r="K16" i="31" s="1"/>
  <c r="T43" i="13"/>
  <c r="J25" i="31" s="1"/>
  <c r="E43" i="13"/>
  <c r="N43"/>
  <c r="J14" i="31" s="1"/>
  <c r="K43" i="13"/>
  <c r="J16" i="31" s="1"/>
  <c r="H43" i="13"/>
  <c r="N43" i="24"/>
  <c r="N14" i="31" s="1"/>
  <c r="T43" i="24"/>
  <c r="N25" i="31" s="1"/>
  <c r="E43" i="24"/>
  <c r="H43"/>
  <c r="K43" i="12"/>
  <c r="I16" i="31" s="1"/>
  <c r="T43" i="12"/>
  <c r="I25" i="31" s="1"/>
  <c r="N43" i="12"/>
  <c r="I14" i="31" s="1"/>
  <c r="E43" i="12"/>
  <c r="T43" i="11"/>
  <c r="H25" i="31" s="1"/>
  <c r="N43" i="11"/>
  <c r="H14" i="31" s="1"/>
  <c r="K43" i="11"/>
  <c r="H16" i="31" s="1"/>
  <c r="H43" i="11"/>
  <c r="H12" i="31" s="1"/>
  <c r="E43" i="11"/>
  <c r="H43" i="9"/>
  <c r="E12" i="31" s="1"/>
  <c r="T43" i="9"/>
  <c r="E25" i="31" s="1"/>
  <c r="Q43" i="9"/>
  <c r="E15" i="31" s="1"/>
  <c r="K43" i="9"/>
  <c r="E16" i="31" s="1"/>
  <c r="E43" i="9"/>
  <c r="K43" i="8"/>
  <c r="T44" i="25"/>
  <c r="T43"/>
  <c r="U25" i="31" s="1"/>
  <c r="N43" i="8"/>
  <c r="H43"/>
  <c r="B9" i="20"/>
  <c r="B9" i="17"/>
  <c r="B9" i="16"/>
  <c r="B9" i="12"/>
  <c r="B9" i="11"/>
  <c r="B9" i="8"/>
  <c r="L15" i="31"/>
  <c r="N15"/>
  <c r="O15"/>
  <c r="R14"/>
  <c r="O27"/>
  <c r="P15"/>
  <c r="S14"/>
  <c r="V27"/>
  <c r="D12" i="25"/>
  <c r="D13" s="1"/>
  <c r="D14" s="1"/>
  <c r="D15" s="1"/>
  <c r="D16" s="1"/>
  <c r="D17" s="1"/>
  <c r="D19" s="1"/>
  <c r="D20" s="1"/>
  <c r="D21" s="1"/>
  <c r="D22" s="1"/>
  <c r="D23" s="1"/>
  <c r="D24" s="1"/>
  <c r="D25" s="1"/>
  <c r="D27" s="1"/>
  <c r="D28" s="1"/>
  <c r="D29" s="1"/>
  <c r="D30" s="1"/>
  <c r="D31" s="1"/>
  <c r="D32" s="1"/>
  <c r="D33" s="1"/>
  <c r="D35" s="1"/>
  <c r="F49" i="8"/>
  <c r="T15" i="31"/>
  <c r="E14"/>
  <c r="F47" i="8"/>
  <c r="P27" i="31"/>
  <c r="G49" i="8"/>
  <c r="H27" i="31"/>
  <c r="M27"/>
  <c r="D12" i="16"/>
  <c r="D13" s="1"/>
  <c r="D14" s="1"/>
  <c r="D15" s="1"/>
  <c r="D16" s="1"/>
  <c r="D17" s="1"/>
  <c r="D19" s="1"/>
  <c r="D20" s="1"/>
  <c r="D21" s="1"/>
  <c r="D22" s="1"/>
  <c r="D23" s="1"/>
  <c r="D24" s="1"/>
  <c r="D25" s="1"/>
  <c r="D27" s="1"/>
  <c r="D28" s="1"/>
  <c r="D29" s="1"/>
  <c r="D30" s="1"/>
  <c r="D31" s="1"/>
  <c r="D32" s="1"/>
  <c r="D33" s="1"/>
  <c r="D35" s="1"/>
  <c r="U27" i="31"/>
  <c r="G47" i="8"/>
  <c r="G15" i="31"/>
  <c r="G27"/>
  <c r="I15"/>
  <c r="F27"/>
  <c r="Q27"/>
  <c r="L27"/>
  <c r="I27"/>
  <c r="M15"/>
  <c r="D27"/>
  <c r="T27"/>
  <c r="K27"/>
  <c r="F15"/>
  <c r="P25"/>
  <c r="P14"/>
  <c r="U16"/>
  <c r="G48" i="8"/>
  <c r="F48"/>
  <c r="U14" i="31"/>
  <c r="D12" i="11"/>
  <c r="D13" s="1"/>
  <c r="D14" s="1"/>
  <c r="D15" s="1"/>
  <c r="D16" s="1"/>
  <c r="D17" s="1"/>
  <c r="D19" s="1"/>
  <c r="N40" i="30"/>
  <c r="W40"/>
  <c r="E40"/>
  <c r="Q40"/>
  <c r="K40"/>
  <c r="Q15" i="31"/>
  <c r="J27"/>
  <c r="U15"/>
  <c r="H37" i="30"/>
  <c r="N37"/>
  <c r="K37"/>
  <c r="D12" i="10"/>
  <c r="D13" s="1"/>
  <c r="D14" s="1"/>
  <c r="D15" s="1"/>
  <c r="D16" s="1"/>
  <c r="D17" s="1"/>
  <c r="D19" s="1"/>
  <c r="D18" i="8"/>
  <c r="E38" i="30"/>
  <c r="S27" i="31"/>
  <c r="B8" i="16"/>
  <c r="B8" i="12"/>
  <c r="B8" i="11"/>
  <c r="D12" i="7"/>
  <c r="D13" s="1"/>
  <c r="D14" s="1"/>
  <c r="D15" s="1"/>
  <c r="D16" s="1"/>
  <c r="D17" s="1"/>
  <c r="D19" s="1"/>
  <c r="D12" i="3"/>
  <c r="D13" s="1"/>
  <c r="D14" s="1"/>
  <c r="D15" s="1"/>
  <c r="D16" s="1"/>
  <c r="D17" s="1"/>
  <c r="D19" s="1"/>
  <c r="D12" i="20"/>
  <c r="D13" s="1"/>
  <c r="D14" s="1"/>
  <c r="D15" s="1"/>
  <c r="D16" s="1"/>
  <c r="D17" s="1"/>
  <c r="D19" s="1"/>
  <c r="D12" i="15"/>
  <c r="D13" s="1"/>
  <c r="D14" s="1"/>
  <c r="D15" s="1"/>
  <c r="D16" s="1"/>
  <c r="D17" s="1"/>
  <c r="D19" s="1"/>
  <c r="D18" i="14"/>
  <c r="D20"/>
  <c r="D21" s="1"/>
  <c r="D22" s="1"/>
  <c r="D23" s="1"/>
  <c r="D24" s="1"/>
  <c r="D25" s="1"/>
  <c r="D27" s="1"/>
  <c r="D12" i="9"/>
  <c r="D13" s="1"/>
  <c r="D14" s="1"/>
  <c r="D15" s="1"/>
  <c r="D16" s="1"/>
  <c r="D17" s="1"/>
  <c r="D19" s="1"/>
  <c r="D20" i="8"/>
  <c r="D21" s="1"/>
  <c r="D22" s="1"/>
  <c r="D23" s="1"/>
  <c r="D24" s="1"/>
  <c r="D25" s="1"/>
  <c r="D27" s="1"/>
  <c r="D10" i="19" l="1"/>
  <c r="B9" i="13"/>
  <c r="B10" s="1"/>
  <c r="B10" i="3"/>
  <c r="D10" i="21"/>
  <c r="B10" i="34"/>
  <c r="D10"/>
  <c r="B10" i="11"/>
  <c r="C10" i="21"/>
  <c r="B9" i="18"/>
  <c r="B10" s="1"/>
  <c r="D11"/>
  <c r="D12" s="1"/>
  <c r="D13" s="1"/>
  <c r="D14" s="1"/>
  <c r="D15" s="1"/>
  <c r="D16" s="1"/>
  <c r="D17" s="1"/>
  <c r="D19" s="1"/>
  <c r="D20" s="1"/>
  <c r="D21" s="1"/>
  <c r="D22" s="1"/>
  <c r="D23" s="1"/>
  <c r="D24" s="1"/>
  <c r="D25" s="1"/>
  <c r="D27" s="1"/>
  <c r="B10" i="17"/>
  <c r="B10" i="16"/>
  <c r="B9" i="10"/>
  <c r="B10" s="1"/>
  <c r="C10" i="7"/>
  <c r="B9"/>
  <c r="B10" s="1"/>
  <c r="B10" i="8"/>
  <c r="C10" i="14"/>
  <c r="B9"/>
  <c r="B10" s="1"/>
  <c r="D10" i="17"/>
  <c r="B9" i="19"/>
  <c r="B10" s="1"/>
  <c r="B10" i="20"/>
  <c r="B9" i="21"/>
  <c r="B10" s="1"/>
  <c r="D18"/>
  <c r="D10" i="13"/>
  <c r="B9" i="24"/>
  <c r="B10" s="1"/>
  <c r="D10"/>
  <c r="B10" i="12"/>
  <c r="C10" i="9"/>
  <c r="B9"/>
  <c r="B10" s="1"/>
  <c r="D26" i="25"/>
  <c r="D18"/>
  <c r="D18" i="16"/>
  <c r="E48" i="8"/>
  <c r="F46"/>
  <c r="E49"/>
  <c r="E47"/>
  <c r="H49"/>
  <c r="H47"/>
  <c r="S42" i="31"/>
  <c r="M42"/>
  <c r="H48" i="8"/>
  <c r="D26" i="16"/>
  <c r="G25" i="31"/>
  <c r="V12"/>
  <c r="T12"/>
  <c r="P12"/>
  <c r="Q12"/>
  <c r="L12"/>
  <c r="K11"/>
  <c r="J12"/>
  <c r="U12"/>
  <c r="N12"/>
  <c r="I12"/>
  <c r="H11"/>
  <c r="G12"/>
  <c r="E11"/>
  <c r="F11"/>
  <c r="G46" i="8"/>
  <c r="D14" i="34"/>
  <c r="D15" s="1"/>
  <c r="D16" s="1"/>
  <c r="D17" s="1"/>
  <c r="D19" s="1"/>
  <c r="D20" s="1"/>
  <c r="D21" s="1"/>
  <c r="D22" s="1"/>
  <c r="D23" s="1"/>
  <c r="D24" s="1"/>
  <c r="D25" s="1"/>
  <c r="D27" s="1"/>
  <c r="D12" i="12"/>
  <c r="D13" s="1"/>
  <c r="D14" s="1"/>
  <c r="D15" s="1"/>
  <c r="D16" s="1"/>
  <c r="D17" s="1"/>
  <c r="D19" s="1"/>
  <c r="D20" i="11"/>
  <c r="D21" s="1"/>
  <c r="D22" s="1"/>
  <c r="D23" s="1"/>
  <c r="D24" s="1"/>
  <c r="D25" s="1"/>
  <c r="D27" s="1"/>
  <c r="D28" s="1"/>
  <c r="D29" s="1"/>
  <c r="D30" s="1"/>
  <c r="D31" s="1"/>
  <c r="D32" s="1"/>
  <c r="D33" s="1"/>
  <c r="D35" s="1"/>
  <c r="D18"/>
  <c r="D18" i="24"/>
  <c r="D26"/>
  <c r="N27" i="31"/>
  <c r="D15"/>
  <c r="D14"/>
  <c r="D16"/>
  <c r="D34" i="16"/>
  <c r="D34" i="24"/>
  <c r="D18" i="15"/>
  <c r="D18" i="9"/>
  <c r="D20" i="3"/>
  <c r="D21" s="1"/>
  <c r="D22" s="1"/>
  <c r="D23" s="1"/>
  <c r="D24" s="1"/>
  <c r="D25" s="1"/>
  <c r="D27" s="1"/>
  <c r="D18"/>
  <c r="D20" i="21"/>
  <c r="D21" s="1"/>
  <c r="D22" s="1"/>
  <c r="D23" s="1"/>
  <c r="D24" s="1"/>
  <c r="D20" i="20"/>
  <c r="D21" s="1"/>
  <c r="D22" s="1"/>
  <c r="D23" s="1"/>
  <c r="D24" s="1"/>
  <c r="D25" s="1"/>
  <c r="D27" s="1"/>
  <c r="D18"/>
  <c r="D20" i="19"/>
  <c r="D21" s="1"/>
  <c r="D22" s="1"/>
  <c r="D23" s="1"/>
  <c r="D24" s="1"/>
  <c r="D25" s="1"/>
  <c r="D27" s="1"/>
  <c r="D18"/>
  <c r="D20" i="17"/>
  <c r="D21" s="1"/>
  <c r="D22" s="1"/>
  <c r="D23" s="1"/>
  <c r="D24" s="1"/>
  <c r="D25" s="1"/>
  <c r="D27" s="1"/>
  <c r="D18"/>
  <c r="D36" i="16"/>
  <c r="D37" s="1"/>
  <c r="D20" i="15"/>
  <c r="D21" s="1"/>
  <c r="D22" s="1"/>
  <c r="D23" s="1"/>
  <c r="D24" s="1"/>
  <c r="D25" s="1"/>
  <c r="D27" s="1"/>
  <c r="D28" i="14"/>
  <c r="D29" s="1"/>
  <c r="D30" s="1"/>
  <c r="D31" s="1"/>
  <c r="D32" s="1"/>
  <c r="D33" s="1"/>
  <c r="D35" s="1"/>
  <c r="D26"/>
  <c r="D20" i="13"/>
  <c r="D21" s="1"/>
  <c r="D22" s="1"/>
  <c r="D23" s="1"/>
  <c r="D24" s="1"/>
  <c r="D25" s="1"/>
  <c r="D27" s="1"/>
  <c r="D18"/>
  <c r="D36" i="25"/>
  <c r="D37" s="1"/>
  <c r="D34"/>
  <c r="D36" i="24"/>
  <c r="D37" s="1"/>
  <c r="D20" i="10"/>
  <c r="D21" s="1"/>
  <c r="D22" s="1"/>
  <c r="D23" s="1"/>
  <c r="D24" s="1"/>
  <c r="D25" s="1"/>
  <c r="D27" s="1"/>
  <c r="D18"/>
  <c r="D20" i="9"/>
  <c r="D21" s="1"/>
  <c r="D22" s="1"/>
  <c r="D23" s="1"/>
  <c r="D24" s="1"/>
  <c r="D25" s="1"/>
  <c r="D27" s="1"/>
  <c r="D20" i="7"/>
  <c r="D21" s="1"/>
  <c r="D22" s="1"/>
  <c r="D23" s="1"/>
  <c r="D24" s="1"/>
  <c r="D25" s="1"/>
  <c r="D27" s="1"/>
  <c r="D18"/>
  <c r="D28" i="8"/>
  <c r="D29" s="1"/>
  <c r="D30" s="1"/>
  <c r="D31" s="1"/>
  <c r="D32" s="1"/>
  <c r="D33" s="1"/>
  <c r="D35" s="1"/>
  <c r="D26"/>
  <c r="AC7" i="34"/>
  <c r="N44" s="1"/>
  <c r="AC7" i="18"/>
  <c r="AB43" i="3"/>
  <c r="AB43" i="21"/>
  <c r="AB43" i="20"/>
  <c r="AB43" i="19"/>
  <c r="AB43" i="18"/>
  <c r="AB43" i="17"/>
  <c r="AB43" i="16"/>
  <c r="AB43" i="34"/>
  <c r="AB43" i="15"/>
  <c r="AB43" i="14"/>
  <c r="AB43" i="13"/>
  <c r="AB43" i="25"/>
  <c r="AB43" i="24"/>
  <c r="AB43" i="12"/>
  <c r="AB43" i="11"/>
  <c r="AB43" i="10"/>
  <c r="AB43" i="9"/>
  <c r="AB43" i="7"/>
  <c r="AB43" i="8"/>
  <c r="AB42" i="6"/>
  <c r="AA42"/>
  <c r="Z42"/>
  <c r="W37"/>
  <c r="T37"/>
  <c r="T37" i="30" s="1"/>
  <c r="Q37" i="6"/>
  <c r="N37"/>
  <c r="K37"/>
  <c r="H37"/>
  <c r="E37"/>
  <c r="W36"/>
  <c r="T36"/>
  <c r="T36" i="30" s="1"/>
  <c r="Q36" i="6"/>
  <c r="N36"/>
  <c r="K36"/>
  <c r="H36"/>
  <c r="E36"/>
  <c r="W35"/>
  <c r="T35"/>
  <c r="Q35"/>
  <c r="N35"/>
  <c r="K35"/>
  <c r="K42" s="1"/>
  <c r="H35"/>
  <c r="E35"/>
  <c r="E42" s="1"/>
  <c r="Y36" i="30"/>
  <c r="X36"/>
  <c r="E21" i="6"/>
  <c r="N8"/>
  <c r="D42" i="25" l="1"/>
  <c r="N42" i="6"/>
  <c r="T35" i="30"/>
  <c r="T42" i="6"/>
  <c r="D36" i="11"/>
  <c r="D37" s="1"/>
  <c r="D38" s="1"/>
  <c r="D39" s="1"/>
  <c r="D18" i="18"/>
  <c r="H46" i="8"/>
  <c r="D12" i="31"/>
  <c r="E46" i="8"/>
  <c r="V11" i="31"/>
  <c r="T11"/>
  <c r="P11"/>
  <c r="J11"/>
  <c r="U11"/>
  <c r="N11"/>
  <c r="I11"/>
  <c r="G11"/>
  <c r="G45" i="8"/>
  <c r="F45"/>
  <c r="E45"/>
  <c r="D18" i="34"/>
  <c r="D26" i="11"/>
  <c r="D34"/>
  <c r="D18" i="12"/>
  <c r="D20"/>
  <c r="D21" s="1"/>
  <c r="D22" s="1"/>
  <c r="D23" s="1"/>
  <c r="D24" s="1"/>
  <c r="D25" s="1"/>
  <c r="D27" s="1"/>
  <c r="D38" i="16"/>
  <c r="D38" i="25"/>
  <c r="D39" s="1"/>
  <c r="D40" s="1"/>
  <c r="D41" s="1"/>
  <c r="D38" i="24"/>
  <c r="D25" i="21"/>
  <c r="D27" s="1"/>
  <c r="D26" i="7"/>
  <c r="D26" i="3"/>
  <c r="D26" i="19"/>
  <c r="D26" i="18"/>
  <c r="D26" i="17"/>
  <c r="D26" i="34"/>
  <c r="D26" i="15"/>
  <c r="D26" i="13"/>
  <c r="D26" i="9"/>
  <c r="C12" i="8"/>
  <c r="B11"/>
  <c r="D28" i="3"/>
  <c r="D29" s="1"/>
  <c r="D30" s="1"/>
  <c r="D31" s="1"/>
  <c r="D32" s="1"/>
  <c r="D33" s="1"/>
  <c r="D35" s="1"/>
  <c r="C12"/>
  <c r="B11"/>
  <c r="B11" i="21"/>
  <c r="C12"/>
  <c r="D28" i="20"/>
  <c r="D29" s="1"/>
  <c r="D30" s="1"/>
  <c r="D31" s="1"/>
  <c r="D32" s="1"/>
  <c r="D33" s="1"/>
  <c r="D35" s="1"/>
  <c r="D26"/>
  <c r="B11"/>
  <c r="C12"/>
  <c r="B11" i="19"/>
  <c r="C12"/>
  <c r="D28"/>
  <c r="D29" s="1"/>
  <c r="D30" s="1"/>
  <c r="D31" s="1"/>
  <c r="D32" s="1"/>
  <c r="D33" s="1"/>
  <c r="D35" s="1"/>
  <c r="D28" i="18"/>
  <c r="D29" s="1"/>
  <c r="D30" s="1"/>
  <c r="D31" s="1"/>
  <c r="D32" s="1"/>
  <c r="D33" s="1"/>
  <c r="D35" s="1"/>
  <c r="C12"/>
  <c r="B11"/>
  <c r="B11" i="17"/>
  <c r="C12"/>
  <c r="D28"/>
  <c r="D29" s="1"/>
  <c r="D30" s="1"/>
  <c r="D31" s="1"/>
  <c r="D32" s="1"/>
  <c r="D33" s="1"/>
  <c r="D35" s="1"/>
  <c r="B11" i="16"/>
  <c r="C12"/>
  <c r="D28" i="34"/>
  <c r="D29" s="1"/>
  <c r="D30" s="1"/>
  <c r="D31" s="1"/>
  <c r="D32" s="1"/>
  <c r="D33" s="1"/>
  <c r="D35" s="1"/>
  <c r="C12"/>
  <c r="B11"/>
  <c r="D28" i="15"/>
  <c r="D29" s="1"/>
  <c r="D30" s="1"/>
  <c r="D31" s="1"/>
  <c r="D32" s="1"/>
  <c r="D33" s="1"/>
  <c r="D35" s="1"/>
  <c r="C12"/>
  <c r="B11"/>
  <c r="D36" i="14"/>
  <c r="D37" s="1"/>
  <c r="D34"/>
  <c r="B11"/>
  <c r="C12"/>
  <c r="C12" i="13"/>
  <c r="B11"/>
  <c r="D28"/>
  <c r="D29" s="1"/>
  <c r="D30" s="1"/>
  <c r="D31" s="1"/>
  <c r="D32" s="1"/>
  <c r="D33" s="1"/>
  <c r="D35" s="1"/>
  <c r="B11" i="25"/>
  <c r="C12"/>
  <c r="B11" i="24"/>
  <c r="C12"/>
  <c r="C12" i="12"/>
  <c r="B11"/>
  <c r="B11" i="11"/>
  <c r="C12"/>
  <c r="D28" i="10"/>
  <c r="D29" s="1"/>
  <c r="D30" s="1"/>
  <c r="D31" s="1"/>
  <c r="D32" s="1"/>
  <c r="D33" s="1"/>
  <c r="D35" s="1"/>
  <c r="C12"/>
  <c r="B11"/>
  <c r="D26"/>
  <c r="D28" i="9"/>
  <c r="D29" s="1"/>
  <c r="D30" s="1"/>
  <c r="D31" s="1"/>
  <c r="D32" s="1"/>
  <c r="D33" s="1"/>
  <c r="D35" s="1"/>
  <c r="B11"/>
  <c r="C12"/>
  <c r="B11" i="7"/>
  <c r="C12"/>
  <c r="D28"/>
  <c r="D29" s="1"/>
  <c r="D30" s="1"/>
  <c r="D31" s="1"/>
  <c r="D32" s="1"/>
  <c r="D33" s="1"/>
  <c r="D35" s="1"/>
  <c r="D36" i="8"/>
  <c r="D37" s="1"/>
  <c r="D34"/>
  <c r="K21" i="30"/>
  <c r="H21"/>
  <c r="N36"/>
  <c r="K36"/>
  <c r="W36"/>
  <c r="H36"/>
  <c r="Q36"/>
  <c r="E36"/>
  <c r="E24"/>
  <c r="K24"/>
  <c r="N24"/>
  <c r="H24"/>
  <c r="N17"/>
  <c r="H17"/>
  <c r="E17"/>
  <c r="X13"/>
  <c r="AC7" i="25"/>
  <c r="AC7" i="9"/>
  <c r="N44" s="1"/>
  <c r="AC7" i="13"/>
  <c r="R8" i="30"/>
  <c r="S8"/>
  <c r="O8"/>
  <c r="Y32"/>
  <c r="X32"/>
  <c r="Y29"/>
  <c r="Y28"/>
  <c r="X28"/>
  <c r="Y25"/>
  <c r="Y26" s="1"/>
  <c r="X25"/>
  <c r="X26" s="1"/>
  <c r="Y13"/>
  <c r="Y12"/>
  <c r="Y11"/>
  <c r="X11"/>
  <c r="P8"/>
  <c r="M8"/>
  <c r="L8"/>
  <c r="J8"/>
  <c r="J10" s="1"/>
  <c r="I26"/>
  <c r="G26"/>
  <c r="F26"/>
  <c r="G8"/>
  <c r="G10" s="1"/>
  <c r="P7"/>
  <c r="O7"/>
  <c r="M7"/>
  <c r="L7"/>
  <c r="AC7" i="3"/>
  <c r="AC7" i="21"/>
  <c r="AC7" i="20"/>
  <c r="N44" s="1"/>
  <c r="AC7" i="19"/>
  <c r="N44" s="1"/>
  <c r="AC7" i="17"/>
  <c r="N44" s="1"/>
  <c r="AC7" i="15"/>
  <c r="AC7" i="14"/>
  <c r="N44" s="1"/>
  <c r="AC7" i="24"/>
  <c r="AC7" i="12"/>
  <c r="AC7" i="11"/>
  <c r="N44" s="1"/>
  <c r="AC7" i="10"/>
  <c r="AC7" i="7"/>
  <c r="N44" s="1"/>
  <c r="AC7" i="8"/>
  <c r="AC7" i="6"/>
  <c r="W24" i="31"/>
  <c r="W23"/>
  <c r="W22"/>
  <c r="W21"/>
  <c r="W10"/>
  <c r="H33" i="6"/>
  <c r="H32"/>
  <c r="H31"/>
  <c r="H30"/>
  <c r="H29"/>
  <c r="N29"/>
  <c r="T29"/>
  <c r="T29" i="30" s="1"/>
  <c r="T13" i="6"/>
  <c r="T13" i="30" s="1"/>
  <c r="Y34" i="6"/>
  <c r="X34"/>
  <c r="V34"/>
  <c r="V34" i="30" s="1"/>
  <c r="U34" i="6"/>
  <c r="U34" i="30" s="1"/>
  <c r="S34" i="6"/>
  <c r="R34"/>
  <c r="P34"/>
  <c r="O34"/>
  <c r="M34"/>
  <c r="L34"/>
  <c r="J34"/>
  <c r="J43" s="1"/>
  <c r="I34"/>
  <c r="I43" s="1"/>
  <c r="G34"/>
  <c r="F34"/>
  <c r="T16"/>
  <c r="T16" i="30" s="1"/>
  <c r="Y7"/>
  <c r="Y10" s="1"/>
  <c r="X7"/>
  <c r="X10" s="1"/>
  <c r="S7"/>
  <c r="S10" s="1"/>
  <c r="R7"/>
  <c r="W33" i="6"/>
  <c r="T33"/>
  <c r="T33" i="30" s="1"/>
  <c r="Q33" i="6"/>
  <c r="N33"/>
  <c r="K33"/>
  <c r="E33"/>
  <c r="W32"/>
  <c r="T32"/>
  <c r="T32" i="30" s="1"/>
  <c r="Q32" i="6"/>
  <c r="N32"/>
  <c r="K32"/>
  <c r="E32"/>
  <c r="W31"/>
  <c r="T31"/>
  <c r="T31" i="30" s="1"/>
  <c r="Q31" i="6"/>
  <c r="N31"/>
  <c r="K31"/>
  <c r="E31"/>
  <c r="T30"/>
  <c r="T30" i="30" s="1"/>
  <c r="T28" i="6"/>
  <c r="T28" i="30" s="1"/>
  <c r="T27" i="6"/>
  <c r="T27" i="30" s="1"/>
  <c r="E30" i="6"/>
  <c r="E29"/>
  <c r="E28"/>
  <c r="E27"/>
  <c r="N30"/>
  <c r="N28"/>
  <c r="N27"/>
  <c r="K30"/>
  <c r="K29"/>
  <c r="K28"/>
  <c r="K27"/>
  <c r="E25"/>
  <c r="E24"/>
  <c r="T25"/>
  <c r="T25" i="30" s="1"/>
  <c r="T24" i="6"/>
  <c r="T24" i="30" s="1"/>
  <c r="N25" i="6"/>
  <c r="N24"/>
  <c r="K25"/>
  <c r="K24"/>
  <c r="D39" i="16" l="1"/>
  <c r="D40" s="1"/>
  <c r="D41" s="1"/>
  <c r="D39" i="24"/>
  <c r="D40" s="1"/>
  <c r="D41" s="1"/>
  <c r="P10" i="30"/>
  <c r="O10"/>
  <c r="R10"/>
  <c r="M10"/>
  <c r="L10"/>
  <c r="X18"/>
  <c r="Y34"/>
  <c r="Y18"/>
  <c r="X34"/>
  <c r="D43" i="25"/>
  <c r="L11" i="31"/>
  <c r="N44" i="15"/>
  <c r="N44" i="21"/>
  <c r="N44" i="18"/>
  <c r="N44" i="13"/>
  <c r="N44" i="24"/>
  <c r="N44" i="12"/>
  <c r="N44" i="10"/>
  <c r="N44" i="8"/>
  <c r="N44" i="3"/>
  <c r="Q11" i="31"/>
  <c r="N44" i="16"/>
  <c r="N44" i="25"/>
  <c r="D11" i="31"/>
  <c r="H45" i="8"/>
  <c r="D28" i="12"/>
  <c r="D29" s="1"/>
  <c r="D30" s="1"/>
  <c r="D31" s="1"/>
  <c r="D32" s="1"/>
  <c r="D33" s="1"/>
  <c r="D35" s="1"/>
  <c r="D26"/>
  <c r="D38" i="14"/>
  <c r="D39" s="1"/>
  <c r="D40" s="1"/>
  <c r="D41" s="1"/>
  <c r="D40" i="11"/>
  <c r="D41" s="1"/>
  <c r="D38" i="8"/>
  <c r="D26" i="21"/>
  <c r="D28"/>
  <c r="D29" s="1"/>
  <c r="D30" s="1"/>
  <c r="D31" s="1"/>
  <c r="D32" s="1"/>
  <c r="D33" s="1"/>
  <c r="D35" s="1"/>
  <c r="D34" i="13"/>
  <c r="D34" i="7"/>
  <c r="B12" i="8"/>
  <c r="C13"/>
  <c r="C13" i="3"/>
  <c r="B12"/>
  <c r="D34"/>
  <c r="D36"/>
  <c r="D37" s="1"/>
  <c r="C13" i="21"/>
  <c r="B12"/>
  <c r="D36" i="20"/>
  <c r="D37" s="1"/>
  <c r="D34"/>
  <c r="C13"/>
  <c r="B12"/>
  <c r="C13" i="19"/>
  <c r="B12"/>
  <c r="D36"/>
  <c r="D37" s="1"/>
  <c r="D34"/>
  <c r="D36" i="18"/>
  <c r="D37" s="1"/>
  <c r="C13"/>
  <c r="B12"/>
  <c r="D34"/>
  <c r="D36" i="17"/>
  <c r="D37" s="1"/>
  <c r="D34"/>
  <c r="C13"/>
  <c r="B12"/>
  <c r="C13" i="16"/>
  <c r="B12"/>
  <c r="B12" i="34"/>
  <c r="C13"/>
  <c r="C14" s="1"/>
  <c r="D34"/>
  <c r="D36"/>
  <c r="D37" s="1"/>
  <c r="D34" i="15"/>
  <c r="C13"/>
  <c r="B12"/>
  <c r="D36"/>
  <c r="D37" s="1"/>
  <c r="C13" i="14"/>
  <c r="B12"/>
  <c r="C13" i="13"/>
  <c r="B12"/>
  <c r="D36"/>
  <c r="D37" s="1"/>
  <c r="B12" i="25"/>
  <c r="C13"/>
  <c r="B12" i="24"/>
  <c r="C13"/>
  <c r="C13" i="12"/>
  <c r="B12"/>
  <c r="B12" i="11"/>
  <c r="C13"/>
  <c r="D36" i="10"/>
  <c r="D37" s="1"/>
  <c r="B12"/>
  <c r="C13"/>
  <c r="D34"/>
  <c r="D36" i="9"/>
  <c r="D37" s="1"/>
  <c r="D34"/>
  <c r="B12"/>
  <c r="C13"/>
  <c r="C13" i="7"/>
  <c r="B12"/>
  <c r="D36"/>
  <c r="D37" s="1"/>
  <c r="J34" i="30"/>
  <c r="R34"/>
  <c r="P34"/>
  <c r="I34"/>
  <c r="O34"/>
  <c r="F34"/>
  <c r="O26"/>
  <c r="G34"/>
  <c r="S34"/>
  <c r="R26"/>
  <c r="M34"/>
  <c r="L34"/>
  <c r="H35"/>
  <c r="N11"/>
  <c r="Q22"/>
  <c r="W30"/>
  <c r="W22"/>
  <c r="Q27"/>
  <c r="W21"/>
  <c r="W20"/>
  <c r="W24"/>
  <c r="N29"/>
  <c r="H8"/>
  <c r="Q19"/>
  <c r="W31"/>
  <c r="W32"/>
  <c r="Q31"/>
  <c r="Q30"/>
  <c r="E33"/>
  <c r="Q32"/>
  <c r="N30"/>
  <c r="E31"/>
  <c r="N33"/>
  <c r="H33"/>
  <c r="E32"/>
  <c r="N31"/>
  <c r="K31"/>
  <c r="K30"/>
  <c r="E30"/>
  <c r="N28"/>
  <c r="Q29"/>
  <c r="W27"/>
  <c r="W28"/>
  <c r="Q28"/>
  <c r="H28"/>
  <c r="E28"/>
  <c r="N27"/>
  <c r="H27"/>
  <c r="K25"/>
  <c r="K20"/>
  <c r="W25"/>
  <c r="Q23"/>
  <c r="H22"/>
  <c r="N25"/>
  <c r="E25"/>
  <c r="N23"/>
  <c r="K23"/>
  <c r="E23"/>
  <c r="N22"/>
  <c r="N20"/>
  <c r="E20"/>
  <c r="N19"/>
  <c r="K19"/>
  <c r="E19"/>
  <c r="N16"/>
  <c r="H16"/>
  <c r="K15"/>
  <c r="H15"/>
  <c r="N14"/>
  <c r="H14"/>
  <c r="Q14"/>
  <c r="K14"/>
  <c r="E14"/>
  <c r="K22"/>
  <c r="K27"/>
  <c r="H30"/>
  <c r="H32"/>
  <c r="H20"/>
  <c r="K29"/>
  <c r="W29"/>
  <c r="W33"/>
  <c r="N8"/>
  <c r="W23"/>
  <c r="K16"/>
  <c r="E27"/>
  <c r="K28"/>
  <c r="H31"/>
  <c r="N32"/>
  <c r="Q15"/>
  <c r="Q20"/>
  <c r="K8"/>
  <c r="Q16"/>
  <c r="W19"/>
  <c r="H19"/>
  <c r="H23"/>
  <c r="H25"/>
  <c r="E29"/>
  <c r="Q33"/>
  <c r="H29"/>
  <c r="K33"/>
  <c r="K32"/>
  <c r="N15"/>
  <c r="Q8"/>
  <c r="W8"/>
  <c r="E15"/>
  <c r="E16"/>
  <c r="E8"/>
  <c r="C7"/>
  <c r="D7"/>
  <c r="K34" i="6"/>
  <c r="N34"/>
  <c r="T34"/>
  <c r="T34" i="30" s="1"/>
  <c r="E34" i="6"/>
  <c r="J18" i="30"/>
  <c r="J26"/>
  <c r="I18"/>
  <c r="L26"/>
  <c r="W17"/>
  <c r="W12"/>
  <c r="H7"/>
  <c r="W13"/>
  <c r="Q7"/>
  <c r="Q13"/>
  <c r="N13"/>
  <c r="K7"/>
  <c r="K12"/>
  <c r="N7"/>
  <c r="Q12"/>
  <c r="H13"/>
  <c r="H12"/>
  <c r="W7"/>
  <c r="N12"/>
  <c r="K13"/>
  <c r="W15"/>
  <c r="W14"/>
  <c r="D36" i="21" l="1"/>
  <c r="D37" s="1"/>
  <c r="D38" s="1"/>
  <c r="D39" s="1"/>
  <c r="D40" s="1"/>
  <c r="D41" s="1"/>
  <c r="D42" i="16"/>
  <c r="D43" s="1"/>
  <c r="D42" i="14"/>
  <c r="D43" s="1"/>
  <c r="D42" i="24"/>
  <c r="D43" s="1"/>
  <c r="D42" i="11"/>
  <c r="D43" s="1"/>
  <c r="D39" i="8"/>
  <c r="D40" s="1"/>
  <c r="D41" s="1"/>
  <c r="H10" i="30"/>
  <c r="Q10"/>
  <c r="W10"/>
  <c r="K10"/>
  <c r="N10"/>
  <c r="D34" i="12"/>
  <c r="D36"/>
  <c r="D37" s="1"/>
  <c r="D38" i="3"/>
  <c r="D38" i="20"/>
  <c r="D39" s="1"/>
  <c r="D40" s="1"/>
  <c r="D41" s="1"/>
  <c r="D38" i="19"/>
  <c r="D38" i="18"/>
  <c r="D39" s="1"/>
  <c r="D40" s="1"/>
  <c r="D41" s="1"/>
  <c r="D38" i="17"/>
  <c r="D38" i="34"/>
  <c r="D38" i="15"/>
  <c r="D39" s="1"/>
  <c r="D40" s="1"/>
  <c r="D41" s="1"/>
  <c r="D38" i="13"/>
  <c r="D38" i="9"/>
  <c r="D39" s="1"/>
  <c r="D40" s="1"/>
  <c r="D41" s="1"/>
  <c r="D38" i="10"/>
  <c r="D38" i="7"/>
  <c r="E26" i="30"/>
  <c r="D34" i="21"/>
  <c r="B13" i="8"/>
  <c r="C14"/>
  <c r="B13" i="3"/>
  <c r="C14"/>
  <c r="B13" i="21"/>
  <c r="C14"/>
  <c r="B13" i="20"/>
  <c r="C14"/>
  <c r="B13" i="19"/>
  <c r="C14"/>
  <c r="B13" i="18"/>
  <c r="C14"/>
  <c r="B13" i="17"/>
  <c r="C14"/>
  <c r="B13" i="16"/>
  <c r="C14"/>
  <c r="B13" i="34"/>
  <c r="B13" i="15"/>
  <c r="C14"/>
  <c r="B13" i="14"/>
  <c r="C14"/>
  <c r="B13" i="13"/>
  <c r="C14"/>
  <c r="B13" i="25"/>
  <c r="C14"/>
  <c r="B13" i="24"/>
  <c r="C14"/>
  <c r="B13" i="12"/>
  <c r="C14"/>
  <c r="B13" i="11"/>
  <c r="C14"/>
  <c r="B13" i="10"/>
  <c r="C14"/>
  <c r="B13" i="9"/>
  <c r="C14"/>
  <c r="B13" i="7"/>
  <c r="C14"/>
  <c r="K34" i="30"/>
  <c r="N34"/>
  <c r="Q34"/>
  <c r="W26"/>
  <c r="W34"/>
  <c r="E34"/>
  <c r="H34"/>
  <c r="W16"/>
  <c r="Q24" i="6"/>
  <c r="H24"/>
  <c r="M28" i="31"/>
  <c r="W30" i="6"/>
  <c r="Q30"/>
  <c r="N16"/>
  <c r="N7"/>
  <c r="N10" s="1"/>
  <c r="D42" i="18" l="1"/>
  <c r="D43" s="1"/>
  <c r="D39" i="34"/>
  <c r="D40" s="1"/>
  <c r="D41" s="1"/>
  <c r="D42" i="15"/>
  <c r="D43" s="1"/>
  <c r="D39" i="3"/>
  <c r="D40" s="1"/>
  <c r="D41" s="1"/>
  <c r="D42" i="21"/>
  <c r="D43" s="1"/>
  <c r="D42" i="20"/>
  <c r="D43" s="1"/>
  <c r="D39" i="17"/>
  <c r="D40" s="1"/>
  <c r="D41" s="1"/>
  <c r="D39" i="13"/>
  <c r="D40" s="1"/>
  <c r="D41" s="1"/>
  <c r="D39" i="10"/>
  <c r="D40" s="1"/>
  <c r="D41" s="1"/>
  <c r="D39" i="7"/>
  <c r="D40" s="1"/>
  <c r="D41" s="1"/>
  <c r="D42" i="9"/>
  <c r="D42" i="8"/>
  <c r="D43" s="1"/>
  <c r="D39" i="19"/>
  <c r="D40" s="1"/>
  <c r="D41" s="1"/>
  <c r="D42" s="1"/>
  <c r="D38" i="12"/>
  <c r="C15" i="8"/>
  <c r="B14"/>
  <c r="C15" i="3"/>
  <c r="B14"/>
  <c r="C15" i="21"/>
  <c r="B14"/>
  <c r="B14" i="20"/>
  <c r="C15"/>
  <c r="C15" i="19"/>
  <c r="B14"/>
  <c r="C15" i="18"/>
  <c r="B14"/>
  <c r="B14" i="17"/>
  <c r="C15"/>
  <c r="B14" i="16"/>
  <c r="C15"/>
  <c r="C15" i="34"/>
  <c r="B14"/>
  <c r="B14" i="15"/>
  <c r="C15"/>
  <c r="C15" i="14"/>
  <c r="B14"/>
  <c r="B14" i="13"/>
  <c r="C15"/>
  <c r="B14" i="25"/>
  <c r="C15"/>
  <c r="C15" i="24"/>
  <c r="B14"/>
  <c r="C15" i="12"/>
  <c r="B14"/>
  <c r="C15" i="11"/>
  <c r="B14"/>
  <c r="B14" i="10"/>
  <c r="C15"/>
  <c r="C15" i="9"/>
  <c r="B14"/>
  <c r="C15" i="7"/>
  <c r="B14"/>
  <c r="E37" i="30"/>
  <c r="U13" i="31"/>
  <c r="U17" s="1"/>
  <c r="V40"/>
  <c r="W20"/>
  <c r="E13" i="30"/>
  <c r="E12"/>
  <c r="E7"/>
  <c r="E10" s="1"/>
  <c r="T7" i="6"/>
  <c r="Y43" i="30"/>
  <c r="X43"/>
  <c r="Y26" i="6"/>
  <c r="V26"/>
  <c r="V26" i="30" s="1"/>
  <c r="S26" i="6"/>
  <c r="S43" s="1"/>
  <c r="P26"/>
  <c r="M26"/>
  <c r="J26"/>
  <c r="G26"/>
  <c r="X26"/>
  <c r="U26"/>
  <c r="U26" i="30" s="1"/>
  <c r="R26" i="6"/>
  <c r="O26"/>
  <c r="L26"/>
  <c r="I26"/>
  <c r="F26"/>
  <c r="Y18"/>
  <c r="V18"/>
  <c r="S18"/>
  <c r="P18"/>
  <c r="M18"/>
  <c r="J18"/>
  <c r="G18"/>
  <c r="X18"/>
  <c r="U18"/>
  <c r="R18"/>
  <c r="O18"/>
  <c r="L18"/>
  <c r="I18"/>
  <c r="F18"/>
  <c r="W29"/>
  <c r="W28"/>
  <c r="W27"/>
  <c r="W25"/>
  <c r="W24"/>
  <c r="W23"/>
  <c r="W22"/>
  <c r="W21"/>
  <c r="W20"/>
  <c r="W19"/>
  <c r="W17"/>
  <c r="W16"/>
  <c r="W15"/>
  <c r="W13"/>
  <c r="W12"/>
  <c r="W11"/>
  <c r="W11" i="30" s="1"/>
  <c r="Q22" i="6"/>
  <c r="Q20"/>
  <c r="Q19"/>
  <c r="Q17"/>
  <c r="Q16"/>
  <c r="Q15"/>
  <c r="Q14"/>
  <c r="Q13"/>
  <c r="Q12"/>
  <c r="Q11"/>
  <c r="Q8"/>
  <c r="Q7"/>
  <c r="K15"/>
  <c r="K13"/>
  <c r="K11"/>
  <c r="K7"/>
  <c r="H21"/>
  <c r="H26" i="30" s="1"/>
  <c r="H20" i="6"/>
  <c r="H19"/>
  <c r="H17"/>
  <c r="H16"/>
  <c r="H15"/>
  <c r="H14"/>
  <c r="H13"/>
  <c r="H12"/>
  <c r="H11"/>
  <c r="H18" i="30" s="1"/>
  <c r="K20" i="6"/>
  <c r="K21"/>
  <c r="K26" i="30" s="1"/>
  <c r="T17" i="6"/>
  <c r="T17" i="30" s="1"/>
  <c r="N17" i="6"/>
  <c r="K17"/>
  <c r="E17"/>
  <c r="Q28"/>
  <c r="D42" i="34" l="1"/>
  <c r="D43" s="1"/>
  <c r="D42" i="3"/>
  <c r="D43" s="1"/>
  <c r="D42" i="17"/>
  <c r="D43" s="1"/>
  <c r="D42" i="13"/>
  <c r="D43" s="1"/>
  <c r="D42" i="10"/>
  <c r="D43" s="1"/>
  <c r="D42" i="7"/>
  <c r="D43" s="1"/>
  <c r="U43" i="6"/>
  <c r="P43"/>
  <c r="O43"/>
  <c r="M43"/>
  <c r="L43"/>
  <c r="G43"/>
  <c r="F43"/>
  <c r="V18" i="30"/>
  <c r="V43" s="1"/>
  <c r="V43" i="6"/>
  <c r="U18" i="30"/>
  <c r="U43" s="1"/>
  <c r="D43" i="19"/>
  <c r="D39" i="12"/>
  <c r="D40" s="1"/>
  <c r="D41" s="1"/>
  <c r="D43" i="9"/>
  <c r="E18" i="30"/>
  <c r="C16" i="8"/>
  <c r="B15"/>
  <c r="B15" i="3"/>
  <c r="C16"/>
  <c r="B15" i="21"/>
  <c r="C16"/>
  <c r="B15" i="20"/>
  <c r="C16"/>
  <c r="B15" i="19"/>
  <c r="C16"/>
  <c r="B15" i="18"/>
  <c r="C16"/>
  <c r="B15" i="17"/>
  <c r="C16"/>
  <c r="B15" i="16"/>
  <c r="C16"/>
  <c r="C16" i="34"/>
  <c r="B15"/>
  <c r="C16" i="15"/>
  <c r="B15"/>
  <c r="B15" i="14"/>
  <c r="C16"/>
  <c r="C16" i="13"/>
  <c r="B15"/>
  <c r="B15" i="25"/>
  <c r="C16"/>
  <c r="B15" i="24"/>
  <c r="C16"/>
  <c r="B15" i="12"/>
  <c r="C16"/>
  <c r="C16" i="11"/>
  <c r="B15"/>
  <c r="B15" i="10"/>
  <c r="C16"/>
  <c r="B15" i="9"/>
  <c r="C16"/>
  <c r="B15" i="7"/>
  <c r="C16"/>
  <c r="G43" i="30"/>
  <c r="N35"/>
  <c r="K35"/>
  <c r="V44" i="31"/>
  <c r="V42"/>
  <c r="W26"/>
  <c r="H18" i="6"/>
  <c r="W34"/>
  <c r="D42" i="12" l="1"/>
  <c r="D43" s="1"/>
  <c r="B16" i="8"/>
  <c r="C17"/>
  <c r="B16" i="3"/>
  <c r="C17"/>
  <c r="C17" i="21"/>
  <c r="C18" s="1"/>
  <c r="B16"/>
  <c r="C17" i="20"/>
  <c r="B16"/>
  <c r="C17" i="19"/>
  <c r="C18" s="1"/>
  <c r="B16"/>
  <c r="C17" i="18"/>
  <c r="B16"/>
  <c r="C17" i="17"/>
  <c r="B16"/>
  <c r="C17" i="16"/>
  <c r="B16"/>
  <c r="B16" i="34"/>
  <c r="C17"/>
  <c r="C17" i="15"/>
  <c r="B16"/>
  <c r="C17" i="14"/>
  <c r="B16"/>
  <c r="C17" i="13"/>
  <c r="B16"/>
  <c r="C17" i="25"/>
  <c r="B16"/>
  <c r="C17" i="24"/>
  <c r="B16"/>
  <c r="C17" i="12"/>
  <c r="B16"/>
  <c r="C17" i="11"/>
  <c r="C18" s="1"/>
  <c r="B16"/>
  <c r="B16" i="10"/>
  <c r="C17"/>
  <c r="C17" i="9"/>
  <c r="B16"/>
  <c r="C17" i="7"/>
  <c r="B16"/>
  <c r="Q35" i="30"/>
  <c r="E35"/>
  <c r="M44" i="31"/>
  <c r="Q27" i="6"/>
  <c r="Q34" s="1"/>
  <c r="H27"/>
  <c r="H34" s="1"/>
  <c r="H43" s="1"/>
  <c r="W26"/>
  <c r="Q25"/>
  <c r="H25"/>
  <c r="T23" i="30"/>
  <c r="N23" i="6"/>
  <c r="K23"/>
  <c r="H23"/>
  <c r="E23"/>
  <c r="T22"/>
  <c r="T22" i="30" s="1"/>
  <c r="N22" i="6"/>
  <c r="K22"/>
  <c r="E22"/>
  <c r="T21"/>
  <c r="T21" i="30" s="1"/>
  <c r="Q21" i="6"/>
  <c r="N21"/>
  <c r="I43" i="30" l="1"/>
  <c r="F46" s="1"/>
  <c r="J43"/>
  <c r="G46" s="1"/>
  <c r="W35"/>
  <c r="E43"/>
  <c r="B17" i="8"/>
  <c r="B18" s="1"/>
  <c r="C19"/>
  <c r="C18"/>
  <c r="B17" i="3"/>
  <c r="B18" s="1"/>
  <c r="C19"/>
  <c r="C18"/>
  <c r="B17" i="21"/>
  <c r="B18" s="1"/>
  <c r="C19"/>
  <c r="B17" i="20"/>
  <c r="B18" s="1"/>
  <c r="C19"/>
  <c r="C18"/>
  <c r="B17" i="19"/>
  <c r="B18" s="1"/>
  <c r="C19"/>
  <c r="B17" i="18"/>
  <c r="B18" s="1"/>
  <c r="C19"/>
  <c r="C18"/>
  <c r="B17" i="17"/>
  <c r="B18" s="1"/>
  <c r="C19"/>
  <c r="C18"/>
  <c r="B17" i="16"/>
  <c r="B18" s="1"/>
  <c r="C19"/>
  <c r="C18"/>
  <c r="B17" i="34"/>
  <c r="B18" s="1"/>
  <c r="C19"/>
  <c r="C18"/>
  <c r="B17" i="15"/>
  <c r="B18" s="1"/>
  <c r="C19"/>
  <c r="C18"/>
  <c r="B17" i="14"/>
  <c r="B18" s="1"/>
  <c r="C19"/>
  <c r="C18"/>
  <c r="B17" i="13"/>
  <c r="B18" s="1"/>
  <c r="C19"/>
  <c r="C18"/>
  <c r="B17" i="25"/>
  <c r="B18" s="1"/>
  <c r="C19"/>
  <c r="C18"/>
  <c r="B17" i="24"/>
  <c r="B18" s="1"/>
  <c r="C19"/>
  <c r="C18"/>
  <c r="B17" i="12"/>
  <c r="B18" s="1"/>
  <c r="C19"/>
  <c r="C18"/>
  <c r="B17" i="11"/>
  <c r="B18" s="1"/>
  <c r="C19"/>
  <c r="B17" i="10"/>
  <c r="B18" s="1"/>
  <c r="C19"/>
  <c r="C18"/>
  <c r="B17" i="9"/>
  <c r="B18" s="1"/>
  <c r="C19"/>
  <c r="C18"/>
  <c r="B17" i="7"/>
  <c r="B18" s="1"/>
  <c r="C19"/>
  <c r="C18"/>
  <c r="I21" i="32"/>
  <c r="N19" i="6"/>
  <c r="AA18" i="30"/>
  <c r="Z18"/>
  <c r="AA10"/>
  <c r="Z10"/>
  <c r="E7" i="6"/>
  <c r="E10" s="1"/>
  <c r="E11"/>
  <c r="E8"/>
  <c r="E19"/>
  <c r="E13"/>
  <c r="E15"/>
  <c r="E16"/>
  <c r="E20"/>
  <c r="E14"/>
  <c r="E12"/>
  <c r="K8"/>
  <c r="K10" s="1"/>
  <c r="K16"/>
  <c r="K19"/>
  <c r="K14"/>
  <c r="K12"/>
  <c r="N11"/>
  <c r="N13"/>
  <c r="N20"/>
  <c r="N15"/>
  <c r="N12"/>
  <c r="N14"/>
  <c r="T11"/>
  <c r="T11" i="30" s="1"/>
  <c r="T8" i="6"/>
  <c r="T10" s="1"/>
  <c r="T20"/>
  <c r="T20" i="30" s="1"/>
  <c r="T15"/>
  <c r="T14" i="6"/>
  <c r="T14" i="30" s="1"/>
  <c r="T19" i="6"/>
  <c r="T19" i="30" s="1"/>
  <c r="T12" i="6"/>
  <c r="T12" i="30" s="1"/>
  <c r="W7" i="6"/>
  <c r="W8"/>
  <c r="W14"/>
  <c r="H43" i="30" l="1"/>
  <c r="E46" s="1"/>
  <c r="B19" i="8"/>
  <c r="C20"/>
  <c r="B19" i="3"/>
  <c r="C20"/>
  <c r="B19" i="21"/>
  <c r="C20"/>
  <c r="B19" i="20"/>
  <c r="C20"/>
  <c r="C20" i="19"/>
  <c r="B19"/>
  <c r="C20" i="18"/>
  <c r="B19"/>
  <c r="C20" i="17"/>
  <c r="B19"/>
  <c r="B19" i="16"/>
  <c r="C20"/>
  <c r="C20" i="34"/>
  <c r="B19"/>
  <c r="C20" i="15"/>
  <c r="B19"/>
  <c r="B19" i="14"/>
  <c r="C20"/>
  <c r="C20" i="13"/>
  <c r="B19"/>
  <c r="B19" i="25"/>
  <c r="C20"/>
  <c r="B19" i="24"/>
  <c r="C20"/>
  <c r="B19" i="12"/>
  <c r="C20"/>
  <c r="B19" i="11"/>
  <c r="C20"/>
  <c r="B19" i="10"/>
  <c r="C20"/>
  <c r="B19" i="9"/>
  <c r="C20"/>
  <c r="B19" i="7"/>
  <c r="C20"/>
  <c r="N26" i="6"/>
  <c r="T18"/>
  <c r="N18"/>
  <c r="K18"/>
  <c r="E18"/>
  <c r="R18" i="30"/>
  <c r="R43" s="1"/>
  <c r="M18"/>
  <c r="Q18" i="6"/>
  <c r="Q26"/>
  <c r="Q43" s="1"/>
  <c r="H26"/>
  <c r="O18" i="30"/>
  <c r="O43" s="1"/>
  <c r="T26" i="6"/>
  <c r="T26" i="30" s="1"/>
  <c r="K26" i="6"/>
  <c r="E26"/>
  <c r="W18"/>
  <c r="AA26" i="30"/>
  <c r="AA34" s="1"/>
  <c r="AA42" s="1"/>
  <c r="Z26"/>
  <c r="Z34" s="1"/>
  <c r="Z42" s="1"/>
  <c r="N43" i="6" l="1"/>
  <c r="C14" i="31" s="1"/>
  <c r="W14" s="1"/>
  <c r="K43" i="6"/>
  <c r="C16" i="31" s="1"/>
  <c r="W16" s="1"/>
  <c r="E43" i="6"/>
  <c r="C11" i="31" s="1"/>
  <c r="T18" i="30"/>
  <c r="T43" i="6"/>
  <c r="C27" i="31"/>
  <c r="F47" i="30"/>
  <c r="F49"/>
  <c r="C21" i="8"/>
  <c r="B20"/>
  <c r="B20" i="3"/>
  <c r="C21"/>
  <c r="C21" i="21"/>
  <c r="B20"/>
  <c r="C21" i="20"/>
  <c r="B20"/>
  <c r="C21" i="19"/>
  <c r="B20"/>
  <c r="B20" i="18"/>
  <c r="C21"/>
  <c r="B20" i="17"/>
  <c r="C21"/>
  <c r="B20" i="16"/>
  <c r="C21"/>
  <c r="B20" i="34"/>
  <c r="C21"/>
  <c r="C21" i="15"/>
  <c r="B20"/>
  <c r="B20" i="14"/>
  <c r="C21"/>
  <c r="B20" i="13"/>
  <c r="C21"/>
  <c r="B20" i="25"/>
  <c r="C21"/>
  <c r="B20" i="24"/>
  <c r="C21"/>
  <c r="B20" i="12"/>
  <c r="C21"/>
  <c r="B20" i="11"/>
  <c r="C21"/>
  <c r="B20" i="10"/>
  <c r="C21"/>
  <c r="B20" i="9"/>
  <c r="C21"/>
  <c r="B20" i="7"/>
  <c r="C21"/>
  <c r="D12" i="6"/>
  <c r="D13" s="1"/>
  <c r="D14" s="1"/>
  <c r="D15" s="1"/>
  <c r="D16" s="1"/>
  <c r="D17" s="1"/>
  <c r="D19" s="1"/>
  <c r="D20" s="1"/>
  <c r="D21" s="1"/>
  <c r="D22" s="1"/>
  <c r="D23" s="1"/>
  <c r="D24" s="1"/>
  <c r="D25" s="1"/>
  <c r="D27" s="1"/>
  <c r="D8" i="30"/>
  <c r="Q18"/>
  <c r="S18"/>
  <c r="P18"/>
  <c r="K18"/>
  <c r="K43" s="1"/>
  <c r="F18"/>
  <c r="F43" s="1"/>
  <c r="L18"/>
  <c r="L43" s="1"/>
  <c r="C15" i="31"/>
  <c r="W15" s="1"/>
  <c r="C12"/>
  <c r="W12" s="1"/>
  <c r="S26" i="30"/>
  <c r="P26"/>
  <c r="M26"/>
  <c r="M43" s="1"/>
  <c r="G45"/>
  <c r="N18"/>
  <c r="W18"/>
  <c r="W43" s="1"/>
  <c r="S43" l="1"/>
  <c r="G49" s="1"/>
  <c r="T43"/>
  <c r="B25" i="31" s="1"/>
  <c r="P43" i="30"/>
  <c r="G47" s="1"/>
  <c r="D9"/>
  <c r="D11" s="1"/>
  <c r="C25" i="31"/>
  <c r="W25" s="1"/>
  <c r="G48" i="30"/>
  <c r="E48"/>
  <c r="F48"/>
  <c r="B21" i="8"/>
  <c r="C22"/>
  <c r="C22" i="3"/>
  <c r="B21"/>
  <c r="B21" i="21"/>
  <c r="C22"/>
  <c r="C22" i="20"/>
  <c r="B21"/>
  <c r="C22" i="19"/>
  <c r="B21"/>
  <c r="C22" i="18"/>
  <c r="B21"/>
  <c r="C22" i="17"/>
  <c r="B21"/>
  <c r="B21" i="16"/>
  <c r="C22"/>
  <c r="B21" i="34"/>
  <c r="C22"/>
  <c r="C22" i="15"/>
  <c r="B21"/>
  <c r="C22" i="14"/>
  <c r="B21"/>
  <c r="B21" i="13"/>
  <c r="C22"/>
  <c r="C22" i="25"/>
  <c r="B21"/>
  <c r="C22" i="24"/>
  <c r="B21"/>
  <c r="C22" i="12"/>
  <c r="B21"/>
  <c r="C22" i="11"/>
  <c r="B21"/>
  <c r="B21" i="10"/>
  <c r="C22"/>
  <c r="C22" i="9"/>
  <c r="B21"/>
  <c r="C22" i="7"/>
  <c r="B21"/>
  <c r="D18" i="6"/>
  <c r="B11" i="31"/>
  <c r="F45" i="30"/>
  <c r="N44" i="6"/>
  <c r="D28"/>
  <c r="D29" s="1"/>
  <c r="D30" s="1"/>
  <c r="D31" s="1"/>
  <c r="D32" s="1"/>
  <c r="D33" s="1"/>
  <c r="D35" s="1"/>
  <c r="D26"/>
  <c r="H13" i="31"/>
  <c r="H17" s="1"/>
  <c r="H42"/>
  <c r="E40"/>
  <c r="I40"/>
  <c r="C40"/>
  <c r="R13"/>
  <c r="R39" s="1"/>
  <c r="J13"/>
  <c r="J39" s="1"/>
  <c r="I44"/>
  <c r="U44"/>
  <c r="H40"/>
  <c r="H44"/>
  <c r="R42"/>
  <c r="F42"/>
  <c r="I42"/>
  <c r="E44"/>
  <c r="J40"/>
  <c r="E42"/>
  <c r="O13"/>
  <c r="O39" s="1"/>
  <c r="K13"/>
  <c r="K39" s="1"/>
  <c r="P13"/>
  <c r="P17" s="1"/>
  <c r="E13"/>
  <c r="E17" s="1"/>
  <c r="J44"/>
  <c r="J42"/>
  <c r="G40"/>
  <c r="G42"/>
  <c r="G44"/>
  <c r="T42"/>
  <c r="T13"/>
  <c r="T39" s="1"/>
  <c r="S44"/>
  <c r="R40"/>
  <c r="R44"/>
  <c r="O44"/>
  <c r="O40"/>
  <c r="O42"/>
  <c r="Q13"/>
  <c r="L44"/>
  <c r="L13"/>
  <c r="L39" s="1"/>
  <c r="K40"/>
  <c r="K44"/>
  <c r="K42"/>
  <c r="N40"/>
  <c r="N44"/>
  <c r="N42"/>
  <c r="N13"/>
  <c r="N39" s="1"/>
  <c r="I13"/>
  <c r="F13"/>
  <c r="C44"/>
  <c r="S40"/>
  <c r="L42"/>
  <c r="F40"/>
  <c r="F44"/>
  <c r="N26" i="30"/>
  <c r="N43" s="1"/>
  <c r="Q26"/>
  <c r="Q43" s="1"/>
  <c r="D13" i="31"/>
  <c r="D17" s="1"/>
  <c r="T40"/>
  <c r="L40"/>
  <c r="T44"/>
  <c r="D10" i="30" l="1"/>
  <c r="C42" i="31"/>
  <c r="H48" i="30"/>
  <c r="E49"/>
  <c r="E47"/>
  <c r="E45"/>
  <c r="B22" i="8"/>
  <c r="C23"/>
  <c r="B22" i="3"/>
  <c r="C23"/>
  <c r="B22" i="21"/>
  <c r="C23"/>
  <c r="B22" i="20"/>
  <c r="C23"/>
  <c r="B22" i="19"/>
  <c r="C23"/>
  <c r="B22" i="18"/>
  <c r="C23"/>
  <c r="B22" i="17"/>
  <c r="C23"/>
  <c r="B22" i="16"/>
  <c r="C23"/>
  <c r="B22" i="34"/>
  <c r="C23"/>
  <c r="B22" i="15"/>
  <c r="C23"/>
  <c r="B22" i="14"/>
  <c r="C23"/>
  <c r="B22" i="13"/>
  <c r="C23"/>
  <c r="B22" i="25"/>
  <c r="C23"/>
  <c r="B22" i="24"/>
  <c r="C23"/>
  <c r="B22" i="12"/>
  <c r="C23"/>
  <c r="B22" i="11"/>
  <c r="C23"/>
  <c r="B22" i="10"/>
  <c r="C23"/>
  <c r="B22" i="9"/>
  <c r="C23"/>
  <c r="B22" i="7"/>
  <c r="C23"/>
  <c r="D36" i="6"/>
  <c r="D37" s="1"/>
  <c r="D34"/>
  <c r="B7"/>
  <c r="C13" i="31"/>
  <c r="C17" s="1"/>
  <c r="H39"/>
  <c r="J17"/>
  <c r="R17"/>
  <c r="O17"/>
  <c r="E39"/>
  <c r="K17"/>
  <c r="N17"/>
  <c r="L17"/>
  <c r="T17"/>
  <c r="H49" i="30"/>
  <c r="H46"/>
  <c r="H47"/>
  <c r="Q17" i="31"/>
  <c r="I39"/>
  <c r="I17"/>
  <c r="F39"/>
  <c r="F17"/>
  <c r="B15"/>
  <c r="B12"/>
  <c r="B16"/>
  <c r="S13"/>
  <c r="D40"/>
  <c r="D44"/>
  <c r="D42"/>
  <c r="D39"/>
  <c r="D38" i="6" l="1"/>
  <c r="D39" s="1"/>
  <c r="D40" s="1"/>
  <c r="D41" s="1"/>
  <c r="N44" i="30"/>
  <c r="B23" i="8"/>
  <c r="C24"/>
  <c r="C24" i="3"/>
  <c r="B23"/>
  <c r="C24" i="21"/>
  <c r="B23"/>
  <c r="B23" i="20"/>
  <c r="C24"/>
  <c r="C24" i="19"/>
  <c r="B23"/>
  <c r="C24" i="18"/>
  <c r="B23"/>
  <c r="B23" i="17"/>
  <c r="C24"/>
  <c r="B23" i="16"/>
  <c r="C24"/>
  <c r="B23" i="34"/>
  <c r="C24"/>
  <c r="B23" i="15"/>
  <c r="C24"/>
  <c r="B23" i="14"/>
  <c r="C24"/>
  <c r="C24" i="13"/>
  <c r="B23"/>
  <c r="B23" i="25"/>
  <c r="C24"/>
  <c r="B23" i="24"/>
  <c r="C24"/>
  <c r="C24" i="12"/>
  <c r="B23"/>
  <c r="C24" i="11"/>
  <c r="B23"/>
  <c r="C24" i="10"/>
  <c r="B23"/>
  <c r="B23" i="9"/>
  <c r="C24"/>
  <c r="C24" i="7"/>
  <c r="B23"/>
  <c r="B8" i="6"/>
  <c r="B10" s="1"/>
  <c r="C39" i="31"/>
  <c r="B14"/>
  <c r="B40" s="1"/>
  <c r="S39"/>
  <c r="S17"/>
  <c r="D42" i="6" l="1"/>
  <c r="D43" s="1"/>
  <c r="C25" i="8"/>
  <c r="B24"/>
  <c r="B24" i="3"/>
  <c r="C25"/>
  <c r="B24" i="21"/>
  <c r="C25"/>
  <c r="C26" s="1"/>
  <c r="B24" i="20"/>
  <c r="C25"/>
  <c r="B24" i="19"/>
  <c r="C25"/>
  <c r="B24" i="18"/>
  <c r="C25"/>
  <c r="B24" i="17"/>
  <c r="C25"/>
  <c r="B24" i="16"/>
  <c r="C25"/>
  <c r="C25" i="34"/>
  <c r="B24"/>
  <c r="B24" i="15"/>
  <c r="C25"/>
  <c r="B24" i="14"/>
  <c r="C25"/>
  <c r="C25" i="13"/>
  <c r="B24"/>
  <c r="B24" i="25"/>
  <c r="C25"/>
  <c r="B24" i="24"/>
  <c r="C25"/>
  <c r="B24" i="12"/>
  <c r="C25"/>
  <c r="B24" i="11"/>
  <c r="C25"/>
  <c r="C25" i="10"/>
  <c r="B24"/>
  <c r="B24" i="9"/>
  <c r="C25"/>
  <c r="B24" i="7"/>
  <c r="C25"/>
  <c r="B42" i="31"/>
  <c r="B25" i="8" l="1"/>
  <c r="B26" s="1"/>
  <c r="C27"/>
  <c r="C26"/>
  <c r="C27" i="3"/>
  <c r="B25"/>
  <c r="B26" s="1"/>
  <c r="C26"/>
  <c r="B25" i="21"/>
  <c r="B26" s="1"/>
  <c r="C27"/>
  <c r="C27" i="20"/>
  <c r="B25"/>
  <c r="B26" s="1"/>
  <c r="C26"/>
  <c r="C27" i="19"/>
  <c r="B25"/>
  <c r="B26" s="1"/>
  <c r="C26"/>
  <c r="C27" i="18"/>
  <c r="B25"/>
  <c r="B26" s="1"/>
  <c r="C26"/>
  <c r="C27" i="17"/>
  <c r="B25"/>
  <c r="B26" s="1"/>
  <c r="C26"/>
  <c r="B25" i="16"/>
  <c r="B26" s="1"/>
  <c r="C27"/>
  <c r="C26"/>
  <c r="B25" i="34"/>
  <c r="B26" s="1"/>
  <c r="C27"/>
  <c r="C26"/>
  <c r="C27" i="15"/>
  <c r="B25"/>
  <c r="B26" s="1"/>
  <c r="C26"/>
  <c r="C27" i="14"/>
  <c r="B25"/>
  <c r="B26" s="1"/>
  <c r="C26"/>
  <c r="B25" i="13"/>
  <c r="B26" s="1"/>
  <c r="C27"/>
  <c r="C26"/>
  <c r="C27" i="25"/>
  <c r="B25"/>
  <c r="B26" s="1"/>
  <c r="C26"/>
  <c r="C27" i="24"/>
  <c r="B25"/>
  <c r="B26" s="1"/>
  <c r="C26"/>
  <c r="C27" i="12"/>
  <c r="B25"/>
  <c r="B26" s="1"/>
  <c r="C26"/>
  <c r="C27" i="11"/>
  <c r="B25"/>
  <c r="B26" s="1"/>
  <c r="C26"/>
  <c r="B25" i="10"/>
  <c r="B26" s="1"/>
  <c r="C27"/>
  <c r="C26"/>
  <c r="C27" i="9"/>
  <c r="B25"/>
  <c r="B26" s="1"/>
  <c r="C26"/>
  <c r="C27" i="7"/>
  <c r="B25"/>
  <c r="B26" s="1"/>
  <c r="C26"/>
  <c r="C28" i="8" l="1"/>
  <c r="B27"/>
  <c r="B27" i="3"/>
  <c r="C28"/>
  <c r="B27" i="21"/>
  <c r="C28"/>
  <c r="B27" i="20"/>
  <c r="C28"/>
  <c r="B27" i="19"/>
  <c r="C28"/>
  <c r="B27" i="18"/>
  <c r="C28"/>
  <c r="B27" i="17"/>
  <c r="C28"/>
  <c r="B27" i="16"/>
  <c r="C28"/>
  <c r="B27" i="34"/>
  <c r="C28"/>
  <c r="B27" i="15"/>
  <c r="C28"/>
  <c r="B27" i="14"/>
  <c r="C28"/>
  <c r="B27" i="13"/>
  <c r="C28"/>
  <c r="B27" i="25"/>
  <c r="C28"/>
  <c r="B27" i="24"/>
  <c r="C28"/>
  <c r="B27" i="12"/>
  <c r="C28"/>
  <c r="B27" i="11"/>
  <c r="C28"/>
  <c r="B27" i="10"/>
  <c r="C28"/>
  <c r="B27" i="9"/>
  <c r="C28"/>
  <c r="B27" i="7"/>
  <c r="C28"/>
  <c r="B7" i="30"/>
  <c r="C8"/>
  <c r="C9" l="1"/>
  <c r="C10" s="1"/>
  <c r="B28" i="8"/>
  <c r="C29"/>
  <c r="C29" i="3"/>
  <c r="B28"/>
  <c r="B28" i="21"/>
  <c r="C29"/>
  <c r="C29" i="20"/>
  <c r="B28"/>
  <c r="C29" i="19"/>
  <c r="B28"/>
  <c r="B28" i="18"/>
  <c r="C29"/>
  <c r="C29" i="17"/>
  <c r="B28"/>
  <c r="C29" i="16"/>
  <c r="B28"/>
  <c r="B28" i="34"/>
  <c r="C29"/>
  <c r="C29" i="15"/>
  <c r="B28"/>
  <c r="C29" i="14"/>
  <c r="B28"/>
  <c r="B28" i="13"/>
  <c r="C29"/>
  <c r="C29" i="25"/>
  <c r="B28"/>
  <c r="B28" i="24"/>
  <c r="C29"/>
  <c r="C29" i="12"/>
  <c r="B28"/>
  <c r="C29" i="11"/>
  <c r="B28"/>
  <c r="C29" i="10"/>
  <c r="B28"/>
  <c r="C29" i="9"/>
  <c r="B28"/>
  <c r="B28" i="7"/>
  <c r="C29"/>
  <c r="B8" i="30"/>
  <c r="B9" l="1"/>
  <c r="B10" s="1"/>
  <c r="C11"/>
  <c r="C30" i="8"/>
  <c r="B29"/>
  <c r="B29" i="3"/>
  <c r="C30"/>
  <c r="B29" i="21"/>
  <c r="C30"/>
  <c r="B29" i="20"/>
  <c r="C30"/>
  <c r="C30" i="19"/>
  <c r="B29"/>
  <c r="C30" i="18"/>
  <c r="B29"/>
  <c r="B29" i="17"/>
  <c r="C30"/>
  <c r="B29" i="16"/>
  <c r="C30"/>
  <c r="B29" i="34"/>
  <c r="C30"/>
  <c r="B29" i="15"/>
  <c r="C30"/>
  <c r="B29" i="14"/>
  <c r="C30"/>
  <c r="B29" i="13"/>
  <c r="C30"/>
  <c r="C30" i="25"/>
  <c r="B29"/>
  <c r="B29" i="24"/>
  <c r="C30"/>
  <c r="B29" i="12"/>
  <c r="C30"/>
  <c r="B29" i="11"/>
  <c r="C30"/>
  <c r="C30" i="10"/>
  <c r="B29"/>
  <c r="B29" i="9"/>
  <c r="C30"/>
  <c r="C30" i="7"/>
  <c r="B29"/>
  <c r="C12" i="6"/>
  <c r="B11"/>
  <c r="B30" i="8" l="1"/>
  <c r="C31"/>
  <c r="B30" i="3"/>
  <c r="C31"/>
  <c r="B30" i="21"/>
  <c r="C31"/>
  <c r="C31" i="20"/>
  <c r="B30"/>
  <c r="C31" i="19"/>
  <c r="B30"/>
  <c r="B30" i="18"/>
  <c r="C31"/>
  <c r="B30" i="17"/>
  <c r="C31"/>
  <c r="B30" i="16"/>
  <c r="C31"/>
  <c r="C31" i="34"/>
  <c r="B30"/>
  <c r="B30" i="15"/>
  <c r="C31"/>
  <c r="B30" i="14"/>
  <c r="C31"/>
  <c r="C31" i="13"/>
  <c r="B30"/>
  <c r="B30" i="25"/>
  <c r="C31"/>
  <c r="B30" i="24"/>
  <c r="C31"/>
  <c r="B30" i="12"/>
  <c r="C31"/>
  <c r="B30" i="11"/>
  <c r="C31"/>
  <c r="B30" i="10"/>
  <c r="C31"/>
  <c r="B30" i="9"/>
  <c r="C31"/>
  <c r="B30" i="7"/>
  <c r="C31"/>
  <c r="B12" i="6"/>
  <c r="C13"/>
  <c r="C32" i="8" l="1"/>
  <c r="B31"/>
  <c r="C32" i="3"/>
  <c r="B31"/>
  <c r="B31" i="21"/>
  <c r="C32"/>
  <c r="B31" i="20"/>
  <c r="C32"/>
  <c r="C32" i="19"/>
  <c r="B31"/>
  <c r="C32" i="18"/>
  <c r="B31"/>
  <c r="C32" i="17"/>
  <c r="B31"/>
  <c r="C32" i="16"/>
  <c r="B31"/>
  <c r="B31" i="34"/>
  <c r="C32"/>
  <c r="C32" i="15"/>
  <c r="B31"/>
  <c r="C32" i="14"/>
  <c r="B31"/>
  <c r="B31" i="13"/>
  <c r="C32"/>
  <c r="C32" i="25"/>
  <c r="B31"/>
  <c r="C32" i="24"/>
  <c r="B31"/>
  <c r="C32" i="12"/>
  <c r="B31"/>
  <c r="C32" i="11"/>
  <c r="B31"/>
  <c r="B31" i="10"/>
  <c r="C32"/>
  <c r="C32" i="9"/>
  <c r="B31"/>
  <c r="C32" i="7"/>
  <c r="B31"/>
  <c r="C14" i="6"/>
  <c r="B13"/>
  <c r="C33" i="8" l="1"/>
  <c r="B32"/>
  <c r="B32" i="3"/>
  <c r="C33"/>
  <c r="B32" i="21"/>
  <c r="C33"/>
  <c r="C34" s="1"/>
  <c r="B32" i="20"/>
  <c r="C33"/>
  <c r="B32" i="19"/>
  <c r="C33"/>
  <c r="B32" i="18"/>
  <c r="C33"/>
  <c r="B32" i="17"/>
  <c r="C33"/>
  <c r="B32" i="16"/>
  <c r="C33"/>
  <c r="B32" i="34"/>
  <c r="C33"/>
  <c r="B32" i="15"/>
  <c r="C33"/>
  <c r="B32" i="14"/>
  <c r="C33"/>
  <c r="B32" i="13"/>
  <c r="C33"/>
  <c r="B32" i="25"/>
  <c r="C33"/>
  <c r="C34" s="1"/>
  <c r="B32" i="24"/>
  <c r="C33"/>
  <c r="B32" i="12"/>
  <c r="C33"/>
  <c r="B32" i="11"/>
  <c r="C33"/>
  <c r="B32" i="10"/>
  <c r="C33"/>
  <c r="B32" i="9"/>
  <c r="C33"/>
  <c r="B32" i="7"/>
  <c r="C33"/>
  <c r="C15" i="6"/>
  <c r="C16" s="1"/>
  <c r="B14"/>
  <c r="C35" i="8" l="1"/>
  <c r="B33"/>
  <c r="B34" s="1"/>
  <c r="C34"/>
  <c r="B33" i="3"/>
  <c r="B34" s="1"/>
  <c r="C35"/>
  <c r="C34"/>
  <c r="C35" i="21"/>
  <c r="B33"/>
  <c r="B34" s="1"/>
  <c r="B33" i="20"/>
  <c r="B34" s="1"/>
  <c r="C35"/>
  <c r="C34"/>
  <c r="C35" i="19"/>
  <c r="B33"/>
  <c r="B34" s="1"/>
  <c r="C34"/>
  <c r="C35" i="18"/>
  <c r="B33"/>
  <c r="B34" s="1"/>
  <c r="C34"/>
  <c r="C35" i="17"/>
  <c r="B33"/>
  <c r="B34" s="1"/>
  <c r="C34"/>
  <c r="C35" i="16"/>
  <c r="B33"/>
  <c r="B34" s="1"/>
  <c r="C34"/>
  <c r="B33" i="34"/>
  <c r="B34" s="1"/>
  <c r="C35"/>
  <c r="C34"/>
  <c r="C35" i="15"/>
  <c r="B33"/>
  <c r="B34" s="1"/>
  <c r="C34"/>
  <c r="B33" i="14"/>
  <c r="B34" s="1"/>
  <c r="C35"/>
  <c r="C34"/>
  <c r="B33" i="13"/>
  <c r="B34" s="1"/>
  <c r="C35"/>
  <c r="C34"/>
  <c r="B33" i="25"/>
  <c r="B34" s="1"/>
  <c r="C35"/>
  <c r="C35" i="24"/>
  <c r="B33"/>
  <c r="B34" s="1"/>
  <c r="C34"/>
  <c r="B33" i="12"/>
  <c r="B34" s="1"/>
  <c r="C35"/>
  <c r="C34"/>
  <c r="C35" i="11"/>
  <c r="B33"/>
  <c r="B34" s="1"/>
  <c r="C34"/>
  <c r="C35" i="10"/>
  <c r="B33"/>
  <c r="B34" s="1"/>
  <c r="C34"/>
  <c r="C35" i="9"/>
  <c r="B33"/>
  <c r="B34" s="1"/>
  <c r="C34"/>
  <c r="C35" i="7"/>
  <c r="B33"/>
  <c r="B34" s="1"/>
  <c r="C34"/>
  <c r="B15" i="6"/>
  <c r="B35" i="8" l="1"/>
  <c r="C36"/>
  <c r="B35" i="3"/>
  <c r="C36"/>
  <c r="B35" i="21"/>
  <c r="C36"/>
  <c r="B35" i="20"/>
  <c r="C36"/>
  <c r="B35" i="19"/>
  <c r="C36"/>
  <c r="B35" i="18"/>
  <c r="C36"/>
  <c r="B35" i="17"/>
  <c r="C36"/>
  <c r="B35" i="16"/>
  <c r="C36"/>
  <c r="B35" i="34"/>
  <c r="C36"/>
  <c r="B35" i="15"/>
  <c r="C36"/>
  <c r="B35" i="14"/>
  <c r="C36"/>
  <c r="B35" i="13"/>
  <c r="C36"/>
  <c r="B35" i="25"/>
  <c r="C36"/>
  <c r="B35" i="24"/>
  <c r="C36"/>
  <c r="B35" i="12"/>
  <c r="C36"/>
  <c r="B35" i="11"/>
  <c r="C36"/>
  <c r="B35" i="10"/>
  <c r="C36"/>
  <c r="B35" i="9"/>
  <c r="C36"/>
  <c r="B35" i="7"/>
  <c r="C36"/>
  <c r="C17" i="6"/>
  <c r="B16"/>
  <c r="C37" i="8" l="1"/>
  <c r="B36"/>
  <c r="C37" i="3"/>
  <c r="B36"/>
  <c r="C37" i="21"/>
  <c r="B36"/>
  <c r="C37" i="20"/>
  <c r="B36"/>
  <c r="C37" i="19"/>
  <c r="B36"/>
  <c r="C37" i="18"/>
  <c r="B36"/>
  <c r="C37" i="17"/>
  <c r="B36"/>
  <c r="C37" i="16"/>
  <c r="B36"/>
  <c r="C37" i="34"/>
  <c r="B36"/>
  <c r="C37" i="15"/>
  <c r="B36"/>
  <c r="C37" i="14"/>
  <c r="B36"/>
  <c r="C37" i="13"/>
  <c r="B36"/>
  <c r="C37" i="25"/>
  <c r="B36"/>
  <c r="C37" i="24"/>
  <c r="B36"/>
  <c r="C37" i="12"/>
  <c r="B36"/>
  <c r="C37" i="11"/>
  <c r="B36"/>
  <c r="B36" i="10"/>
  <c r="C37"/>
  <c r="C37" i="9"/>
  <c r="B36"/>
  <c r="C37" i="7"/>
  <c r="B36"/>
  <c r="B17" i="6"/>
  <c r="B18" s="1"/>
  <c r="C19"/>
  <c r="C18"/>
  <c r="B37" i="8" l="1"/>
  <c r="C38"/>
  <c r="B37" i="3"/>
  <c r="C38"/>
  <c r="B37" i="21"/>
  <c r="C38"/>
  <c r="B37" i="20"/>
  <c r="C38"/>
  <c r="B37" i="19"/>
  <c r="C38"/>
  <c r="B37" i="18"/>
  <c r="C38"/>
  <c r="B37" i="17"/>
  <c r="C38"/>
  <c r="B37" i="16"/>
  <c r="C38"/>
  <c r="B37" i="34"/>
  <c r="C38"/>
  <c r="B37" i="15"/>
  <c r="C38"/>
  <c r="B37" i="14"/>
  <c r="C38"/>
  <c r="B37" i="13"/>
  <c r="C38"/>
  <c r="B37" i="25"/>
  <c r="C38"/>
  <c r="B37" i="24"/>
  <c r="C38"/>
  <c r="B37" i="12"/>
  <c r="C38"/>
  <c r="B37" i="11"/>
  <c r="C38"/>
  <c r="B37" i="10"/>
  <c r="C38"/>
  <c r="B37" i="9"/>
  <c r="C38"/>
  <c r="B37" i="7"/>
  <c r="C38"/>
  <c r="C20" i="6"/>
  <c r="B19"/>
  <c r="B38" i="8" l="1"/>
  <c r="C39"/>
  <c r="C39" i="3"/>
  <c r="B38"/>
  <c r="C39" i="21"/>
  <c r="B38"/>
  <c r="B38" i="20"/>
  <c r="C39"/>
  <c r="C39" i="19"/>
  <c r="B38"/>
  <c r="C39" i="18"/>
  <c r="B38"/>
  <c r="C39" i="17"/>
  <c r="B38"/>
  <c r="B38" i="16"/>
  <c r="C39"/>
  <c r="B38" i="34"/>
  <c r="C39"/>
  <c r="C39" i="15"/>
  <c r="B38"/>
  <c r="B38" i="14"/>
  <c r="C39"/>
  <c r="B38" i="13"/>
  <c r="C39"/>
  <c r="B38" i="25"/>
  <c r="C39"/>
  <c r="B38" i="24"/>
  <c r="C39"/>
  <c r="B38" i="12"/>
  <c r="C39"/>
  <c r="C39" i="11"/>
  <c r="B38"/>
  <c r="B38" i="10"/>
  <c r="C39"/>
  <c r="C39" i="9"/>
  <c r="B38"/>
  <c r="C39" i="7"/>
  <c r="B38"/>
  <c r="B20" i="6"/>
  <c r="C21"/>
  <c r="B39" i="16" l="1"/>
  <c r="C40"/>
  <c r="B39" i="3"/>
  <c r="C40"/>
  <c r="C41" s="1"/>
  <c r="B41" s="1"/>
  <c r="C40" i="21"/>
  <c r="B39" i="20"/>
  <c r="C40"/>
  <c r="C41" s="1"/>
  <c r="B39" i="19"/>
  <c r="C40"/>
  <c r="C41" s="1"/>
  <c r="B41" s="1"/>
  <c r="B39" i="18"/>
  <c r="C40"/>
  <c r="C41" s="1"/>
  <c r="B41" s="1"/>
  <c r="B39" i="17"/>
  <c r="C40"/>
  <c r="C41" s="1"/>
  <c r="B41" s="1"/>
  <c r="B39" i="34"/>
  <c r="C40"/>
  <c r="C41" s="1"/>
  <c r="B41" s="1"/>
  <c r="B39" i="25"/>
  <c r="C40"/>
  <c r="C41" s="1"/>
  <c r="B41" s="1"/>
  <c r="B39" i="15"/>
  <c r="C40"/>
  <c r="C41" s="1"/>
  <c r="B41" s="1"/>
  <c r="B39" i="14"/>
  <c r="C40"/>
  <c r="C41" s="1"/>
  <c r="B41" s="1"/>
  <c r="B39" i="13"/>
  <c r="C40"/>
  <c r="C41" s="1"/>
  <c r="B39" i="24"/>
  <c r="C40"/>
  <c r="C41" s="1"/>
  <c r="B41" s="1"/>
  <c r="B39" i="12"/>
  <c r="C40"/>
  <c r="C41" s="1"/>
  <c r="B39" i="11"/>
  <c r="C40"/>
  <c r="C41" s="1"/>
  <c r="B39" i="9"/>
  <c r="C40"/>
  <c r="C41" s="1"/>
  <c r="B41" s="1"/>
  <c r="B39" i="8"/>
  <c r="C40"/>
  <c r="C41" s="1"/>
  <c r="B39" i="10"/>
  <c r="C40"/>
  <c r="C41" s="1"/>
  <c r="B41" s="1"/>
  <c r="B39" i="7"/>
  <c r="C40"/>
  <c r="C41" s="1"/>
  <c r="B39" i="21"/>
  <c r="C22" i="6"/>
  <c r="B21"/>
  <c r="B42" i="25" l="1"/>
  <c r="C42"/>
  <c r="C43" s="1"/>
  <c r="C42" i="18"/>
  <c r="C43" s="1"/>
  <c r="C42" i="34"/>
  <c r="C43" s="1"/>
  <c r="C42" i="19"/>
  <c r="C43" s="1"/>
  <c r="C42" i="24"/>
  <c r="C43" s="1"/>
  <c r="C42" i="10"/>
  <c r="C42" i="15"/>
  <c r="C43" s="1"/>
  <c r="C42" i="3"/>
  <c r="C43" s="1"/>
  <c r="B41" i="20"/>
  <c r="C42"/>
  <c r="C42" i="17"/>
  <c r="C42" i="14"/>
  <c r="B41" i="13"/>
  <c r="C42"/>
  <c r="B41" i="12"/>
  <c r="C42"/>
  <c r="B41" i="11"/>
  <c r="C42"/>
  <c r="C43" s="1"/>
  <c r="B41" i="7"/>
  <c r="C42"/>
  <c r="C42" i="9"/>
  <c r="C43" s="1"/>
  <c r="B41" i="8"/>
  <c r="C42"/>
  <c r="C41" i="16"/>
  <c r="C41" i="21"/>
  <c r="B40" i="16"/>
  <c r="B40" i="3"/>
  <c r="B42" s="1"/>
  <c r="B40" i="21"/>
  <c r="B40" i="20"/>
  <c r="B40" i="19"/>
  <c r="B42" s="1"/>
  <c r="B40" i="18"/>
  <c r="B42" s="1"/>
  <c r="B43" s="1"/>
  <c r="B40" i="17"/>
  <c r="B42" s="1"/>
  <c r="B40" i="34"/>
  <c r="B42" s="1"/>
  <c r="B40" i="25"/>
  <c r="B40" i="15"/>
  <c r="B42" s="1"/>
  <c r="B40" i="14"/>
  <c r="B42" s="1"/>
  <c r="B40" i="13"/>
  <c r="B40" i="24"/>
  <c r="B42" s="1"/>
  <c r="B40" i="12"/>
  <c r="B40" i="11"/>
  <c r="B40" i="9"/>
  <c r="B42" s="1"/>
  <c r="B40" i="8"/>
  <c r="B40" i="10"/>
  <c r="B42" s="1"/>
  <c r="B40" i="7"/>
  <c r="B22" i="6"/>
  <c r="C23"/>
  <c r="B42" i="20" l="1"/>
  <c r="B43" s="1"/>
  <c r="B42" i="12"/>
  <c r="B43" s="1"/>
  <c r="B42" i="7"/>
  <c r="B43" s="1"/>
  <c r="F19" i="31" s="1"/>
  <c r="B41" i="21"/>
  <c r="B42" s="1"/>
  <c r="B43" s="1"/>
  <c r="C42"/>
  <c r="C43" s="1"/>
  <c r="B41" i="16"/>
  <c r="B42" s="1"/>
  <c r="B43" s="1"/>
  <c r="C42"/>
  <c r="C43" s="1"/>
  <c r="B42" i="13"/>
  <c r="B43" s="1"/>
  <c r="B42" i="11"/>
  <c r="B43" s="1"/>
  <c r="B42" i="8"/>
  <c r="B43" s="1"/>
  <c r="C43" i="12"/>
  <c r="C43" i="20"/>
  <c r="C43" i="17"/>
  <c r="C43" i="14"/>
  <c r="C43" i="10"/>
  <c r="C43" i="7"/>
  <c r="C43" i="8"/>
  <c r="B43" i="25"/>
  <c r="U19" i="31" s="1"/>
  <c r="P19"/>
  <c r="B43" i="3"/>
  <c r="V19" i="31" s="1"/>
  <c r="V43" s="1"/>
  <c r="B43" i="19"/>
  <c r="B43" i="34"/>
  <c r="B43" i="15"/>
  <c r="B43" i="24"/>
  <c r="B43" i="9"/>
  <c r="B43" i="14"/>
  <c r="B43" i="17"/>
  <c r="B23" i="6"/>
  <c r="C24"/>
  <c r="F43" i="31" l="1"/>
  <c r="F41"/>
  <c r="I19"/>
  <c r="B43" i="10"/>
  <c r="G19" i="31" s="1"/>
  <c r="T19"/>
  <c r="T43" s="1"/>
  <c r="S19"/>
  <c r="S43" s="1"/>
  <c r="D19"/>
  <c r="Q19"/>
  <c r="Q43" s="1"/>
  <c r="R19"/>
  <c r="R43" s="1"/>
  <c r="O19"/>
  <c r="O43" s="1"/>
  <c r="M19"/>
  <c r="L19"/>
  <c r="K19"/>
  <c r="J19"/>
  <c r="N19"/>
  <c r="H19"/>
  <c r="E19"/>
  <c r="C25" i="6"/>
  <c r="B24"/>
  <c r="M43" i="31" l="1"/>
  <c r="M41"/>
  <c r="L43"/>
  <c r="L41"/>
  <c r="K43"/>
  <c r="K41"/>
  <c r="J43"/>
  <c r="J41"/>
  <c r="N43"/>
  <c r="N41"/>
  <c r="I41"/>
  <c r="I43"/>
  <c r="H41"/>
  <c r="H43"/>
  <c r="G41"/>
  <c r="G43"/>
  <c r="E43"/>
  <c r="E41"/>
  <c r="D43"/>
  <c r="D41"/>
  <c r="V41"/>
  <c r="T41"/>
  <c r="S41"/>
  <c r="R41"/>
  <c r="O41"/>
  <c r="U41"/>
  <c r="B25" i="6"/>
  <c r="B26" s="1"/>
  <c r="C27"/>
  <c r="C26"/>
  <c r="C28" l="1"/>
  <c r="B27"/>
  <c r="B28" l="1"/>
  <c r="C29"/>
  <c r="B29" l="1"/>
  <c r="C30"/>
  <c r="B30" l="1"/>
  <c r="C31"/>
  <c r="C32" l="1"/>
  <c r="C33" s="1"/>
  <c r="C35" s="1"/>
  <c r="B31"/>
  <c r="C36" l="1"/>
  <c r="B35"/>
  <c r="B33"/>
  <c r="C34"/>
  <c r="B32"/>
  <c r="C37" l="1"/>
  <c r="B36"/>
  <c r="B34"/>
  <c r="B37" l="1"/>
  <c r="C38"/>
  <c r="B38" l="1"/>
  <c r="C39"/>
  <c r="H45" i="30"/>
  <c r="C42" i="6" l="1"/>
  <c r="C40"/>
  <c r="C41" s="1"/>
  <c r="B41" s="1"/>
  <c r="B39"/>
  <c r="B40" l="1"/>
  <c r="B42" s="1"/>
  <c r="G13" i="31"/>
  <c r="C43" i="6" l="1"/>
  <c r="G39" i="31"/>
  <c r="G17"/>
  <c r="B43" i="6" l="1"/>
  <c r="C19" i="31" l="1"/>
  <c r="C12" i="30"/>
  <c r="C13" s="1"/>
  <c r="C43" i="31" l="1"/>
  <c r="C41"/>
  <c r="C14" i="30"/>
  <c r="C15" l="1"/>
  <c r="C16" l="1"/>
  <c r="C17" l="1"/>
  <c r="C18" s="1"/>
  <c r="C19" l="1"/>
  <c r="C20" l="1"/>
  <c r="C21" l="1"/>
  <c r="C22" l="1"/>
  <c r="C23" l="1"/>
  <c r="C24" l="1"/>
  <c r="C25" l="1"/>
  <c r="C27" s="1"/>
  <c r="C26" l="1"/>
  <c r="B11" l="1"/>
  <c r="D12"/>
  <c r="B12" l="1"/>
  <c r="D13"/>
  <c r="D14" l="1"/>
  <c r="B13"/>
  <c r="D15" l="1"/>
  <c r="B14"/>
  <c r="B15" l="1"/>
  <c r="D16"/>
  <c r="B16" l="1"/>
  <c r="D17"/>
  <c r="B17" l="1"/>
  <c r="B18" s="1"/>
  <c r="D19"/>
  <c r="D18"/>
  <c r="B19" l="1"/>
  <c r="D20"/>
  <c r="B20" l="1"/>
  <c r="D21"/>
  <c r="D22" l="1"/>
  <c r="B22" s="1"/>
  <c r="B21"/>
  <c r="D23" l="1"/>
  <c r="D24" l="1"/>
  <c r="B23"/>
  <c r="B24" l="1"/>
  <c r="D25"/>
  <c r="D27" s="1"/>
  <c r="B25" l="1"/>
  <c r="B26" s="1"/>
  <c r="D26"/>
  <c r="D28" l="1"/>
  <c r="D29" l="1"/>
  <c r="D30" s="1"/>
  <c r="D31" l="1"/>
  <c r="D32" l="1"/>
  <c r="D33" l="1"/>
  <c r="C28"/>
  <c r="B27"/>
  <c r="D34" l="1"/>
  <c r="D35"/>
  <c r="B28"/>
  <c r="C29"/>
  <c r="C30" s="1"/>
  <c r="D36" l="1"/>
  <c r="D37" s="1"/>
  <c r="D38" s="1"/>
  <c r="C31"/>
  <c r="B30"/>
  <c r="B29"/>
  <c r="D39" l="1"/>
  <c r="C32"/>
  <c r="C33" s="1"/>
  <c r="B31"/>
  <c r="D40" l="1"/>
  <c r="D41" s="1"/>
  <c r="B33"/>
  <c r="C35"/>
  <c r="B32"/>
  <c r="D43" l="1"/>
  <c r="B35"/>
  <c r="C36"/>
  <c r="B13" i="31"/>
  <c r="M13"/>
  <c r="C37" i="30" l="1"/>
  <c r="B36"/>
  <c r="B39" i="31"/>
  <c r="B17"/>
  <c r="M17"/>
  <c r="C38" i="30" l="1"/>
  <c r="C39" s="1"/>
  <c r="B37"/>
  <c r="B39" l="1"/>
  <c r="C40"/>
  <c r="C41" s="1"/>
  <c r="B41" s="1"/>
  <c r="B38"/>
  <c r="W11" i="31"/>
  <c r="V13"/>
  <c r="V17" s="1"/>
  <c r="W17" s="1"/>
  <c r="B40" i="30" l="1"/>
  <c r="W13" i="31"/>
  <c r="V39"/>
  <c r="B43" i="30" l="1"/>
  <c r="C43"/>
  <c r="W19" i="31"/>
  <c r="B19" l="1"/>
  <c r="B43" l="1"/>
  <c r="B41"/>
  <c r="B44"/>
  <c r="W33" i="19"/>
  <c r="W34"/>
  <c r="W43"/>
  <c r="R27" i="31"/>
</calcChain>
</file>

<file path=xl/sharedStrings.xml><?xml version="1.0" encoding="utf-8"?>
<sst xmlns="http://schemas.openxmlformats.org/spreadsheetml/2006/main" count="1118" uniqueCount="110">
  <si>
    <t>RESUMEN MENSUAL DEL MOVIMIENTO Y HOSPITALIZACION</t>
  </si>
  <si>
    <t>Días</t>
  </si>
  <si>
    <t>Pacientes</t>
  </si>
  <si>
    <t xml:space="preserve">Transferido </t>
  </si>
  <si>
    <t>Egresos</t>
  </si>
  <si>
    <t xml:space="preserve">del </t>
  </si>
  <si>
    <t>A la hora Cero</t>
  </si>
  <si>
    <t>Ingresos</t>
  </si>
  <si>
    <t>De:</t>
  </si>
  <si>
    <t>A:</t>
  </si>
  <si>
    <t>Altas</t>
  </si>
  <si>
    <t>Defunciones</t>
  </si>
  <si>
    <t>Mes</t>
  </si>
  <si>
    <t>T</t>
  </si>
  <si>
    <t>M</t>
  </si>
  <si>
    <t>F</t>
  </si>
  <si>
    <t>DIAS</t>
  </si>
  <si>
    <t xml:space="preserve">HOSPITALIZACION </t>
  </si>
  <si>
    <t xml:space="preserve">DEF. ANTES </t>
  </si>
  <si>
    <t>48 HORAS</t>
  </si>
  <si>
    <t>AUTOPSIAS</t>
  </si>
  <si>
    <t>MEDICINA 1</t>
  </si>
  <si>
    <t>MEDICINA 6</t>
  </si>
  <si>
    <t>DETALLE</t>
  </si>
  <si>
    <t>Neonatología Nº 2 (intermedio)</t>
  </si>
  <si>
    <t>Neonato-logía Nº 2 (intensivo)</t>
  </si>
  <si>
    <t>Neonato-logía Nº 2 (Mínimo)</t>
  </si>
  <si>
    <t>Med.1</t>
  </si>
  <si>
    <t>Med.2</t>
  </si>
  <si>
    <t>Med.3</t>
  </si>
  <si>
    <t>Med.4</t>
  </si>
  <si>
    <t>Med. 5</t>
  </si>
  <si>
    <t>Med. 6</t>
  </si>
  <si>
    <t>Hemato Onco-logía</t>
  </si>
  <si>
    <t>Quemados (General)</t>
  </si>
  <si>
    <t>Quemados (Intensivo)</t>
  </si>
  <si>
    <t>Recobro</t>
  </si>
  <si>
    <t>Cuidados Intensivos</t>
  </si>
  <si>
    <t>Cuidados Intermedios</t>
  </si>
  <si>
    <t>Ortopedia</t>
  </si>
  <si>
    <t>Unidad Tranplante M. Osea</t>
  </si>
  <si>
    <t xml:space="preserve">  Viene del período anterior</t>
  </si>
  <si>
    <t xml:space="preserve">  Admisiones</t>
  </si>
  <si>
    <t xml:space="preserve">  Transferidos de:  </t>
  </si>
  <si>
    <t xml:space="preserve">  Tratados</t>
  </si>
  <si>
    <t xml:space="preserve">  Altas</t>
  </si>
  <si>
    <t xml:space="preserve">  Defunciones</t>
  </si>
  <si>
    <t xml:space="preserve">  Transferidos a:</t>
  </si>
  <si>
    <t xml:space="preserve">  Pasan al día siguiente</t>
  </si>
  <si>
    <t>Otros: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</si>
  <si>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</si>
  <si>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</si>
  <si>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</si>
  <si>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</si>
  <si>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</si>
  <si>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</si>
  <si>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</si>
  <si>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</si>
  <si>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</si>
  <si>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</si>
  <si>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Indicadores:</t>
  </si>
  <si>
    <t xml:space="preserve"> </t>
  </si>
  <si>
    <t>Porcentaje  de defunciones/tratados</t>
  </si>
  <si>
    <r>
      <t xml:space="preserve">Porcentajes de defunciones/egresos  </t>
    </r>
    <r>
      <rPr>
        <b/>
        <sz val="9"/>
        <rFont val="Times New Roman"/>
        <family val="1"/>
      </rPr>
      <t>a)</t>
    </r>
  </si>
  <si>
    <t>-</t>
  </si>
  <si>
    <t>Promedio días de estancia</t>
  </si>
  <si>
    <t>Promedio de pacientes diarios</t>
  </si>
  <si>
    <t>Giro de Camas  b)</t>
  </si>
  <si>
    <t>CORTA ESTANCIA RESPIRATORIA</t>
  </si>
  <si>
    <t xml:space="preserve"> RN INTERMEDIO </t>
  </si>
  <si>
    <t xml:space="preserve"> RN INTENSIVO </t>
  </si>
  <si>
    <t xml:space="preserve"> RN MINIMO </t>
  </si>
  <si>
    <t xml:space="preserve"> MEDICINA 2</t>
  </si>
  <si>
    <t xml:space="preserve"> MEDICINA 3</t>
  </si>
  <si>
    <t>HEMATO ONCOLOGÍA</t>
  </si>
  <si>
    <t>TRANSPLANTE MEDULA OSEA</t>
  </si>
  <si>
    <t xml:space="preserve"> MEDICINA 4</t>
  </si>
  <si>
    <t xml:space="preserve"> MEDICINA 5</t>
  </si>
  <si>
    <t xml:space="preserve">RECOBRO </t>
  </si>
  <si>
    <t xml:space="preserve">QUEMADO GENERAL </t>
  </si>
  <si>
    <t xml:space="preserve">QUEMADO INTENSIVO </t>
  </si>
  <si>
    <t xml:space="preserve"> UTI </t>
  </si>
  <si>
    <t>UCI</t>
  </si>
  <si>
    <t>ORTOPEDIA</t>
  </si>
  <si>
    <t>Transferidos de</t>
  </si>
  <si>
    <t>Transferidos A</t>
  </si>
  <si>
    <t xml:space="preserve">Defunciones </t>
  </si>
  <si>
    <t xml:space="preserve">b) Para el giro de cama se tomó en cuenta, también los transferidos  a  </t>
  </si>
  <si>
    <t>Fuente: Secciòn  de Registros  y Estadísticas de Salud.</t>
  </si>
  <si>
    <t>defunciòn</t>
  </si>
  <si>
    <t>a) Para las salas de neonatología  (intensivo e intermedio) y las salas de cuidado intensivo e intermedio se utilizó como denominador para calcular el % de defunciòn, los transferidos a otras salas.</t>
  </si>
  <si>
    <t xml:space="preserve">MOVIMIENTO  DE LA POBLACIÒN HOSPITALIZADA E  INDICADORES HOSPITALARIOS  POR SALAS. </t>
  </si>
  <si>
    <t>TOTAL</t>
  </si>
  <si>
    <t>los transferidos a otras salas.</t>
  </si>
  <si>
    <t>Porcentaje de ocupación de camas</t>
  </si>
  <si>
    <t>Monitoreo de Epilepsia</t>
  </si>
  <si>
    <t>MONITOREO EPILEPSIA</t>
  </si>
  <si>
    <t xml:space="preserve">Corta Estancia   </t>
  </si>
  <si>
    <t>AISLAMIENTO (COVID-19)</t>
  </si>
  <si>
    <t xml:space="preserve">PATRONATO   DEL HOSPITAL DEL NIÑO DOCTOR JOSE RENAN ESQUIVEL </t>
  </si>
  <si>
    <t>OFICINA DE PLANIFICACION. SECCION DE REGISTROS Y ESTADISTICAS DE SALUD</t>
  </si>
  <si>
    <t>Aislamiento (COVID)</t>
  </si>
  <si>
    <t xml:space="preserve">   </t>
  </si>
  <si>
    <t/>
  </si>
  <si>
    <t>++</t>
  </si>
  <si>
    <t>MES DE  2022</t>
  </si>
  <si>
    <t>JULIO</t>
  </si>
  <si>
    <t>MES DE  JULIO DEL  2022</t>
  </si>
  <si>
    <t>MED DE    JULIO DEL 2022</t>
  </si>
  <si>
    <t>3</t>
  </si>
</sst>
</file>

<file path=xl/styles.xml><?xml version="1.0" encoding="utf-8"?>
<styleSheet xmlns="http://schemas.openxmlformats.org/spreadsheetml/2006/main">
  <numFmts count="9">
    <numFmt numFmtId="41" formatCode="_(* #,##0_);_(* \(#,##0\);_(* &quot;-&quot;_);_(@_)"/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  <numFmt numFmtId="167" formatCode="_(* #,##0.0_);_(* \(#,##0.0\);_(* &quot;-&quot;_);_(@_)"/>
    <numFmt numFmtId="168" formatCode="_(* #,##0.0_);_(* \(#,##0.0\);_(* &quot;-&quot;?_);_(@_)"/>
    <numFmt numFmtId="169" formatCode="_ * #,##0.0_ ;_ * \-#,##0.0_ ;_ * &quot;-&quot;_ ;_ @_ "/>
    <numFmt numFmtId="170" formatCode="_(* #,##0_);_(* \(#,##0\);_(* &quot;-&quot;??_);_(@_)"/>
    <numFmt numFmtId="171" formatCode="#,##0_ ;\-#,##0\ "/>
  </numFmts>
  <fonts count="32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b/>
      <i/>
      <sz val="11"/>
      <name val="Courier New"/>
      <family val="3"/>
    </font>
    <font>
      <sz val="11"/>
      <name val="Bodoni MT Condensed"/>
      <family val="1"/>
    </font>
    <font>
      <b/>
      <sz val="11"/>
      <name val="Bodoni MT Condensed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10"/>
      <color indexed="8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b/>
      <sz val="9"/>
      <color rgb="FFC0000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2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b/>
      <sz val="9"/>
      <color rgb="FFFF0000"/>
      <name val="Arial"/>
      <family val="2"/>
    </font>
    <font>
      <sz val="7"/>
      <name val="Times New Roman"/>
      <family val="1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9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10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double">
        <color indexed="64"/>
      </right>
      <top style="medium">
        <color rgb="FFC00000"/>
      </top>
      <bottom style="medium">
        <color rgb="FFC00000"/>
      </bottom>
      <diagonal/>
    </border>
    <border>
      <left style="double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rgb="FFC0000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uble">
        <color indexed="64"/>
      </right>
      <top style="medium">
        <color rgb="FFFF0000"/>
      </top>
      <bottom style="medium">
        <color rgb="FFFF0000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rgb="FFC00000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/>
      <bottom style="medium">
        <color indexed="10"/>
      </bottom>
      <diagonal/>
    </border>
    <border>
      <left style="medium">
        <color rgb="FFC00000"/>
      </left>
      <right style="medium">
        <color rgb="FFC0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 applyAlignment="1"/>
    <xf numFmtId="41" fontId="0" fillId="0" borderId="0" xfId="0" applyNumberFormat="1"/>
    <xf numFmtId="41" fontId="0" fillId="0" borderId="0" xfId="0" applyNumberFormat="1" applyBorder="1"/>
    <xf numFmtId="0" fontId="3" fillId="0" borderId="0" xfId="0" applyFont="1"/>
    <xf numFmtId="0" fontId="10" fillId="0" borderId="0" xfId="0" applyFont="1"/>
    <xf numFmtId="0" fontId="12" fillId="0" borderId="2" xfId="0" applyFont="1" applyBorder="1" applyAlignment="1">
      <alignment horizontal="center"/>
    </xf>
    <xf numFmtId="0" fontId="12" fillId="0" borderId="0" xfId="0" applyFont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1" fontId="2" fillId="0" borderId="12" xfId="0" applyNumberFormat="1" applyFont="1" applyBorder="1"/>
    <xf numFmtId="41" fontId="2" fillId="0" borderId="13" xfId="0" applyNumberFormat="1" applyFont="1" applyBorder="1"/>
    <xf numFmtId="41" fontId="2" fillId="0" borderId="14" xfId="0" applyNumberFormat="1" applyFont="1" applyBorder="1"/>
    <xf numFmtId="41" fontId="2" fillId="0" borderId="3" xfId="0" applyNumberFormat="1" applyFont="1" applyBorder="1"/>
    <xf numFmtId="41" fontId="2" fillId="0" borderId="15" xfId="0" applyNumberFormat="1" applyFont="1" applyBorder="1"/>
    <xf numFmtId="41" fontId="2" fillId="0" borderId="0" xfId="0" applyNumberFormat="1" applyFont="1" applyBorder="1"/>
    <xf numFmtId="41" fontId="9" fillId="0" borderId="15" xfId="0" applyNumberFormat="1" applyFont="1" applyBorder="1"/>
    <xf numFmtId="41" fontId="9" fillId="0" borderId="12" xfId="0" applyNumberFormat="1" applyFont="1" applyBorder="1"/>
    <xf numFmtId="41" fontId="9" fillId="0" borderId="9" xfId="0" applyNumberFormat="1" applyFont="1" applyBorder="1"/>
    <xf numFmtId="0" fontId="12" fillId="0" borderId="9" xfId="0" applyFont="1" applyBorder="1" applyAlignment="1">
      <alignment horizontal="center"/>
    </xf>
    <xf numFmtId="0" fontId="14" fillId="0" borderId="0" xfId="0" applyFont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1" fontId="14" fillId="0" borderId="0" xfId="0" applyNumberFormat="1" applyFont="1" applyAlignment="1">
      <alignment horizontal="centerContinuous"/>
    </xf>
    <xf numFmtId="41" fontId="1" fillId="0" borderId="0" xfId="0" applyNumberFormat="1" applyFont="1" applyAlignment="1">
      <alignment horizontal="centerContinuous"/>
    </xf>
    <xf numFmtId="41" fontId="0" fillId="0" borderId="0" xfId="0" applyNumberFormat="1" applyAlignment="1">
      <alignment horizontal="centerContinuous"/>
    </xf>
    <xf numFmtId="0" fontId="14" fillId="0" borderId="0" xfId="0" applyFont="1"/>
    <xf numFmtId="0" fontId="17" fillId="0" borderId="18" xfId="0" applyFont="1" applyBorder="1"/>
    <xf numFmtId="41" fontId="3" fillId="0" borderId="19" xfId="2" applyNumberFormat="1" applyFont="1" applyBorder="1"/>
    <xf numFmtId="41" fontId="3" fillId="0" borderId="19" xfId="2" applyNumberFormat="1" applyFont="1" applyBorder="1" applyAlignment="1">
      <alignment horizontal="right"/>
    </xf>
    <xf numFmtId="41" fontId="3" fillId="0" borderId="18" xfId="2" applyNumberFormat="1" applyFont="1" applyBorder="1" applyAlignment="1">
      <alignment horizontal="right"/>
    </xf>
    <xf numFmtId="41" fontId="3" fillId="0" borderId="19" xfId="2" applyNumberFormat="1" applyFont="1" applyBorder="1" applyAlignment="1">
      <alignment horizontal="center"/>
    </xf>
    <xf numFmtId="41" fontId="3" fillId="0" borderId="18" xfId="2" applyNumberFormat="1" applyFont="1" applyBorder="1" applyAlignment="1"/>
    <xf numFmtId="41" fontId="3" fillId="0" borderId="19" xfId="2" applyNumberFormat="1" applyFont="1" applyBorder="1" applyAlignment="1"/>
    <xf numFmtId="0" fontId="18" fillId="0" borderId="20" xfId="0" applyFont="1" applyBorder="1"/>
    <xf numFmtId="41" fontId="19" fillId="0" borderId="21" xfId="1" applyNumberFormat="1" applyFont="1" applyBorder="1" applyAlignment="1">
      <alignment horizontal="right"/>
    </xf>
    <xf numFmtId="41" fontId="19" fillId="0" borderId="22" xfId="1" applyNumberFormat="1" applyFont="1" applyBorder="1" applyAlignment="1">
      <alignment horizontal="right"/>
    </xf>
    <xf numFmtId="41" fontId="19" fillId="0" borderId="20" xfId="1" applyNumberFormat="1" applyFont="1" applyBorder="1" applyAlignment="1">
      <alignment horizontal="right"/>
    </xf>
    <xf numFmtId="0" fontId="18" fillId="0" borderId="20" xfId="0" applyFont="1" applyBorder="1" applyAlignment="1">
      <alignment horizontal="left"/>
    </xf>
    <xf numFmtId="41" fontId="19" fillId="0" borderId="23" xfId="1" applyNumberFormat="1" applyFont="1" applyBorder="1" applyAlignment="1">
      <alignment horizontal="right"/>
    </xf>
    <xf numFmtId="0" fontId="15" fillId="0" borderId="25" xfId="0" applyFont="1" applyBorder="1"/>
    <xf numFmtId="41" fontId="19" fillId="0" borderId="26" xfId="1" applyNumberFormat="1" applyFont="1" applyBorder="1" applyAlignment="1">
      <alignment horizontal="right"/>
    </xf>
    <xf numFmtId="41" fontId="19" fillId="0" borderId="25" xfId="1" applyNumberFormat="1" applyFont="1" applyBorder="1" applyAlignment="1">
      <alignment horizontal="right"/>
    </xf>
    <xf numFmtId="41" fontId="0" fillId="0" borderId="0" xfId="1" applyNumberFormat="1" applyFont="1" applyBorder="1"/>
    <xf numFmtId="41" fontId="19" fillId="0" borderId="21" xfId="2" applyNumberFormat="1" applyFont="1" applyFill="1" applyBorder="1" applyAlignment="1">
      <alignment horizontal="right"/>
    </xf>
    <xf numFmtId="0" fontId="20" fillId="0" borderId="20" xfId="0" applyFont="1" applyBorder="1" applyAlignment="1">
      <alignment horizontal="left" indent="1"/>
    </xf>
    <xf numFmtId="0" fontId="18" fillId="0" borderId="27" xfId="0" applyFont="1" applyFill="1" applyBorder="1" applyAlignment="1">
      <alignment horizontal="left" indent="1"/>
    </xf>
    <xf numFmtId="0" fontId="18" fillId="0" borderId="0" xfId="0" applyFont="1" applyBorder="1"/>
    <xf numFmtId="41" fontId="21" fillId="0" borderId="0" xfId="0" applyNumberFormat="1" applyFont="1" applyBorder="1" applyAlignment="1">
      <alignment horizontal="right"/>
    </xf>
    <xf numFmtId="0" fontId="15" fillId="0" borderId="18" xfId="0" applyFont="1" applyBorder="1"/>
    <xf numFmtId="41" fontId="21" fillId="0" borderId="18" xfId="0" applyNumberFormat="1" applyFont="1" applyBorder="1" applyAlignment="1">
      <alignment horizontal="center"/>
    </xf>
    <xf numFmtId="41" fontId="21" fillId="0" borderId="19" xfId="0" applyNumberFormat="1" applyFont="1" applyBorder="1" applyAlignment="1">
      <alignment horizontal="right"/>
    </xf>
    <xf numFmtId="41" fontId="21" fillId="0" borderId="18" xfId="0" applyNumberFormat="1" applyFont="1" applyBorder="1"/>
    <xf numFmtId="41" fontId="0" fillId="0" borderId="19" xfId="0" applyNumberFormat="1" applyBorder="1"/>
    <xf numFmtId="41" fontId="21" fillId="0" borderId="18" xfId="0" applyNumberFormat="1" applyFont="1" applyBorder="1" applyAlignment="1">
      <alignment horizontal="right"/>
    </xf>
    <xf numFmtId="167" fontId="0" fillId="0" borderId="0" xfId="0" applyNumberFormat="1"/>
    <xf numFmtId="167" fontId="18" fillId="0" borderId="20" xfId="1" applyNumberFormat="1" applyFont="1" applyBorder="1" applyAlignment="1">
      <alignment horizontal="right"/>
    </xf>
    <xf numFmtId="0" fontId="18" fillId="0" borderId="3" xfId="0" applyFont="1" applyBorder="1"/>
    <xf numFmtId="0" fontId="18" fillId="0" borderId="29" xfId="0" applyFont="1" applyBorder="1"/>
    <xf numFmtId="0" fontId="18" fillId="0" borderId="4" xfId="0" applyFont="1" applyBorder="1"/>
    <xf numFmtId="41" fontId="16" fillId="0" borderId="0" xfId="1" applyNumberFormat="1" applyFont="1" applyBorder="1"/>
    <xf numFmtId="0" fontId="18" fillId="0" borderId="0" xfId="0" applyFont="1" applyFill="1" applyBorder="1"/>
    <xf numFmtId="41" fontId="18" fillId="0" borderId="0" xfId="0" applyNumberFormat="1" applyFont="1" applyBorder="1"/>
    <xf numFmtId="41" fontId="18" fillId="0" borderId="0" xfId="0" applyNumberFormat="1" applyFont="1"/>
    <xf numFmtId="0" fontId="18" fillId="0" borderId="3" xfId="0" applyFont="1" applyFill="1" applyBorder="1"/>
    <xf numFmtId="41" fontId="18" fillId="0" borderId="0" xfId="0" applyNumberFormat="1" applyFont="1" applyFill="1" applyBorder="1"/>
    <xf numFmtId="0" fontId="5" fillId="0" borderId="0" xfId="0" applyFont="1"/>
    <xf numFmtId="41" fontId="5" fillId="0" borderId="0" xfId="0" applyNumberFormat="1" applyFont="1"/>
    <xf numFmtId="41" fontId="5" fillId="0" borderId="0" xfId="0" applyNumberFormat="1" applyFont="1" applyBorder="1"/>
    <xf numFmtId="41" fontId="19" fillId="0" borderId="23" xfId="1" applyNumberFormat="1" applyFont="1" applyFill="1" applyBorder="1" applyAlignment="1">
      <alignment horizontal="right"/>
    </xf>
    <xf numFmtId="41" fontId="19" fillId="0" borderId="30" xfId="1" applyNumberFormat="1" applyFont="1" applyBorder="1" applyAlignment="1">
      <alignment horizontal="right"/>
    </xf>
    <xf numFmtId="41" fontId="19" fillId="0" borderId="23" xfId="1" applyNumberFormat="1" applyFont="1" applyBorder="1" applyAlignment="1">
      <alignment horizontal="center"/>
    </xf>
    <xf numFmtId="41" fontId="19" fillId="0" borderId="21" xfId="1" applyNumberFormat="1" applyFont="1" applyFill="1" applyBorder="1" applyAlignment="1">
      <alignment horizontal="right"/>
    </xf>
    <xf numFmtId="165" fontId="19" fillId="0" borderId="23" xfId="0" applyNumberFormat="1" applyFont="1" applyBorder="1"/>
    <xf numFmtId="165" fontId="19" fillId="0" borderId="21" xfId="0" applyNumberFormat="1" applyFont="1" applyBorder="1"/>
    <xf numFmtId="165" fontId="19" fillId="0" borderId="21" xfId="2" applyFont="1" applyBorder="1" applyAlignment="1">
      <alignment horizontal="right"/>
    </xf>
    <xf numFmtId="165" fontId="19" fillId="0" borderId="23" xfId="2" applyNumberFormat="1" applyFont="1" applyFill="1" applyBorder="1" applyAlignment="1">
      <alignment horizontal="right"/>
    </xf>
    <xf numFmtId="165" fontId="19" fillId="0" borderId="24" xfId="2" applyNumberFormat="1" applyFont="1" applyFill="1" applyBorder="1" applyAlignment="1">
      <alignment horizontal="right"/>
    </xf>
    <xf numFmtId="165" fontId="19" fillId="0" borderId="29" xfId="2" applyNumberFormat="1" applyFont="1" applyFill="1" applyBorder="1" applyAlignment="1">
      <alignment horizontal="right"/>
    </xf>
    <xf numFmtId="165" fontId="19" fillId="0" borderId="25" xfId="2" applyNumberFormat="1" applyFont="1" applyFill="1" applyBorder="1" applyAlignment="1">
      <alignment horizontal="right"/>
    </xf>
    <xf numFmtId="165" fontId="2" fillId="0" borderId="23" xfId="2" applyNumberFormat="1" applyFont="1" applyFill="1" applyBorder="1" applyAlignment="1">
      <alignment horizontal="right"/>
    </xf>
    <xf numFmtId="167" fontId="3" fillId="0" borderId="20" xfId="1" quotePrefix="1" applyNumberFormat="1" applyFont="1" applyBorder="1" applyAlignment="1">
      <alignment horizontal="right"/>
    </xf>
    <xf numFmtId="167" fontId="3" fillId="0" borderId="23" xfId="1" applyNumberFormat="1" applyFont="1" applyBorder="1" applyAlignment="1">
      <alignment horizontal="right"/>
    </xf>
    <xf numFmtId="169" fontId="3" fillId="0" borderId="23" xfId="1" applyNumberFormat="1" applyFont="1" applyBorder="1" applyAlignment="1">
      <alignment horizontal="right"/>
    </xf>
    <xf numFmtId="41" fontId="3" fillId="0" borderId="23" xfId="1" applyNumberFormat="1" applyFont="1" applyBorder="1"/>
    <xf numFmtId="167" fontId="18" fillId="0" borderId="32" xfId="1" applyNumberFormat="1" applyFont="1" applyBorder="1"/>
    <xf numFmtId="0" fontId="3" fillId="0" borderId="0" xfId="0" applyFont="1" applyFill="1" applyBorder="1"/>
    <xf numFmtId="41" fontId="2" fillId="0" borderId="33" xfId="0" applyNumberFormat="1" applyFont="1" applyBorder="1"/>
    <xf numFmtId="0" fontId="12" fillId="0" borderId="34" xfId="0" applyFont="1" applyBorder="1" applyAlignment="1">
      <alignment horizontal="center"/>
    </xf>
    <xf numFmtId="41" fontId="19" fillId="0" borderId="37" xfId="1" applyNumberFormat="1" applyFont="1" applyBorder="1" applyAlignment="1">
      <alignment horizontal="right"/>
    </xf>
    <xf numFmtId="167" fontId="3" fillId="0" borderId="31" xfId="1" applyNumberFormat="1" applyFont="1" applyBorder="1" applyAlignment="1">
      <alignment horizontal="right"/>
    </xf>
    <xf numFmtId="0" fontId="12" fillId="0" borderId="39" xfId="0" applyFont="1" applyBorder="1" applyAlignment="1">
      <alignment horizontal="center"/>
    </xf>
    <xf numFmtId="41" fontId="9" fillId="0" borderId="0" xfId="0" applyNumberFormat="1" applyFont="1" applyBorder="1"/>
    <xf numFmtId="0" fontId="8" fillId="0" borderId="56" xfId="0" applyFont="1" applyBorder="1" applyAlignment="1">
      <alignment horizontal="right"/>
    </xf>
    <xf numFmtId="41" fontId="9" fillId="0" borderId="57" xfId="0" applyNumberFormat="1" applyFont="1" applyBorder="1"/>
    <xf numFmtId="41" fontId="9" fillId="0" borderId="58" xfId="0" applyNumberFormat="1" applyFont="1" applyBorder="1"/>
    <xf numFmtId="41" fontId="9" fillId="0" borderId="59" xfId="0" applyNumberFormat="1" applyFont="1" applyBorder="1"/>
    <xf numFmtId="41" fontId="9" fillId="0" borderId="56" xfId="0" applyNumberFormat="1" applyFont="1" applyBorder="1"/>
    <xf numFmtId="41" fontId="9" fillId="0" borderId="60" xfId="0" applyNumberFormat="1" applyFont="1" applyBorder="1"/>
    <xf numFmtId="0" fontId="8" fillId="0" borderId="61" xfId="0" applyFont="1" applyBorder="1" applyAlignment="1">
      <alignment horizontal="right"/>
    </xf>
    <xf numFmtId="0" fontId="5" fillId="0" borderId="40" xfId="0" applyFont="1" applyBorder="1" applyAlignment="1">
      <alignment horizontal="right"/>
    </xf>
    <xf numFmtId="0" fontId="12" fillId="0" borderId="41" xfId="0" applyFont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41" fontId="9" fillId="0" borderId="62" xfId="0" applyNumberFormat="1" applyFont="1" applyBorder="1"/>
    <xf numFmtId="41" fontId="2" fillId="0" borderId="62" xfId="0" applyNumberFormat="1" applyFont="1" applyBorder="1"/>
    <xf numFmtId="41" fontId="2" fillId="0" borderId="63" xfId="0" applyNumberFormat="1" applyFont="1" applyBorder="1"/>
    <xf numFmtId="41" fontId="9" fillId="0" borderId="64" xfId="0" applyNumberFormat="1" applyFont="1" applyBorder="1"/>
    <xf numFmtId="41" fontId="9" fillId="0" borderId="65" xfId="0" applyNumberFormat="1" applyFont="1" applyBorder="1"/>
    <xf numFmtId="41" fontId="0" fillId="0" borderId="62" xfId="0" applyNumberFormat="1" applyBorder="1"/>
    <xf numFmtId="41" fontId="0" fillId="0" borderId="63" xfId="0" applyNumberFormat="1" applyBorder="1"/>
    <xf numFmtId="41" fontId="2" fillId="0" borderId="66" xfId="0" applyNumberFormat="1" applyFont="1" applyBorder="1"/>
    <xf numFmtId="41" fontId="0" fillId="0" borderId="66" xfId="0" applyNumberFormat="1" applyBorder="1"/>
    <xf numFmtId="41" fontId="9" fillId="0" borderId="67" xfId="0" applyNumberFormat="1" applyFont="1" applyBorder="1"/>
    <xf numFmtId="41" fontId="0" fillId="0" borderId="42" xfId="0" applyNumberFormat="1" applyBorder="1"/>
    <xf numFmtId="0" fontId="25" fillId="0" borderId="3" xfId="0" applyFont="1" applyBorder="1" applyAlignment="1">
      <alignment horizontal="right"/>
    </xf>
    <xf numFmtId="0" fontId="12" fillId="0" borderId="43" xfId="0" applyFont="1" applyBorder="1" applyAlignment="1">
      <alignment horizontal="center"/>
    </xf>
    <xf numFmtId="41" fontId="3" fillId="0" borderId="31" xfId="1" applyNumberFormat="1" applyFont="1" applyBorder="1"/>
    <xf numFmtId="0" fontId="12" fillId="0" borderId="22" xfId="0" applyFont="1" applyBorder="1"/>
    <xf numFmtId="41" fontId="1" fillId="0" borderId="0" xfId="0" applyNumberFormat="1" applyFont="1" applyAlignment="1">
      <alignment horizontal="center"/>
    </xf>
    <xf numFmtId="167" fontId="18" fillId="0" borderId="28" xfId="1" applyNumberFormat="1" applyFont="1" applyBorder="1"/>
    <xf numFmtId="0" fontId="27" fillId="0" borderId="3" xfId="0" applyFont="1" applyBorder="1" applyAlignment="1">
      <alignment horizontal="right"/>
    </xf>
    <xf numFmtId="0" fontId="27" fillId="0" borderId="56" xfId="0" applyFont="1" applyBorder="1" applyAlignment="1">
      <alignment horizontal="right"/>
    </xf>
    <xf numFmtId="0" fontId="1" fillId="0" borderId="0" xfId="0" applyFont="1"/>
    <xf numFmtId="41" fontId="19" fillId="0" borderId="0" xfId="1" applyNumberFormat="1" applyFont="1" applyBorder="1" applyAlignment="1">
      <alignment horizontal="right"/>
    </xf>
    <xf numFmtId="41" fontId="2" fillId="0" borderId="33" xfId="0" applyNumberFormat="1" applyFont="1" applyFill="1" applyBorder="1"/>
    <xf numFmtId="0" fontId="26" fillId="0" borderId="0" xfId="0" applyFont="1"/>
    <xf numFmtId="41" fontId="19" fillId="0" borderId="31" xfId="1" applyNumberFormat="1" applyFont="1" applyBorder="1" applyAlignment="1">
      <alignment horizontal="right"/>
    </xf>
    <xf numFmtId="167" fontId="3" fillId="0" borderId="37" xfId="1" quotePrefix="1" applyNumberFormat="1" applyFont="1" applyBorder="1" applyAlignment="1">
      <alignment horizontal="right"/>
    </xf>
    <xf numFmtId="167" fontId="18" fillId="0" borderId="68" xfId="1" applyNumberFormat="1" applyFont="1" applyBorder="1"/>
    <xf numFmtId="41" fontId="2" fillId="0" borderId="12" xfId="0" applyNumberFormat="1" applyFont="1" applyFill="1" applyBorder="1"/>
    <xf numFmtId="41" fontId="9" fillId="0" borderId="70" xfId="0" applyNumberFormat="1" applyFont="1" applyBorder="1"/>
    <xf numFmtId="41" fontId="9" fillId="0" borderId="71" xfId="0" applyNumberFormat="1" applyFont="1" applyBorder="1"/>
    <xf numFmtId="41" fontId="9" fillId="0" borderId="69" xfId="0" applyNumberFormat="1" applyFont="1" applyBorder="1"/>
    <xf numFmtId="0" fontId="12" fillId="0" borderId="52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41" fontId="28" fillId="0" borderId="3" xfId="0" applyNumberFormat="1" applyFont="1" applyBorder="1"/>
    <xf numFmtId="41" fontId="28" fillId="0" borderId="61" xfId="0" applyNumberFormat="1" applyFont="1" applyBorder="1"/>
    <xf numFmtId="41" fontId="9" fillId="0" borderId="74" xfId="0" applyNumberFormat="1" applyFont="1" applyBorder="1"/>
    <xf numFmtId="168" fontId="16" fillId="0" borderId="20" xfId="0" applyNumberFormat="1" applyFont="1" applyBorder="1" applyAlignment="1">
      <alignment wrapText="1"/>
    </xf>
    <xf numFmtId="0" fontId="18" fillId="0" borderId="20" xfId="0" quotePrefix="1" applyFont="1" applyBorder="1" applyAlignment="1">
      <alignment horizontal="left" wrapText="1"/>
    </xf>
    <xf numFmtId="0" fontId="20" fillId="0" borderId="20" xfId="0" applyFont="1" applyBorder="1" applyAlignment="1">
      <alignment horizontal="left" vertical="top" wrapText="1" indent="1"/>
    </xf>
    <xf numFmtId="0" fontId="18" fillId="0" borderId="20" xfId="0" applyFont="1" applyBorder="1" applyAlignment="1">
      <alignment horizontal="left" wrapText="1" indent="1"/>
    </xf>
    <xf numFmtId="0" fontId="18" fillId="0" borderId="20" xfId="0" applyFont="1" applyBorder="1" applyAlignment="1">
      <alignment wrapText="1"/>
    </xf>
    <xf numFmtId="41" fontId="2" fillId="2" borderId="12" xfId="0" applyNumberFormat="1" applyFont="1" applyFill="1" applyBorder="1"/>
    <xf numFmtId="41" fontId="2" fillId="0" borderId="75" xfId="0" applyNumberFormat="1" applyFont="1" applyFill="1" applyBorder="1"/>
    <xf numFmtId="0" fontId="12" fillId="0" borderId="34" xfId="0" applyFont="1" applyBorder="1" applyAlignment="1">
      <alignment horizontal="center"/>
    </xf>
    <xf numFmtId="41" fontId="2" fillId="0" borderId="0" xfId="0" applyNumberFormat="1" applyFont="1" applyFill="1" applyBorder="1"/>
    <xf numFmtId="0" fontId="10" fillId="0" borderId="0" xfId="0" applyFont="1" applyBorder="1"/>
    <xf numFmtId="41" fontId="24" fillId="0" borderId="3" xfId="0" applyNumberFormat="1" applyFont="1" applyBorder="1"/>
    <xf numFmtId="41" fontId="24" fillId="0" borderId="12" xfId="0" applyNumberFormat="1" applyFont="1" applyBorder="1"/>
    <xf numFmtId="41" fontId="24" fillId="0" borderId="14" xfId="0" applyNumberFormat="1" applyFont="1" applyBorder="1"/>
    <xf numFmtId="0" fontId="12" fillId="0" borderId="34" xfId="0" applyFont="1" applyBorder="1" applyAlignment="1">
      <alignment horizontal="center"/>
    </xf>
    <xf numFmtId="41" fontId="19" fillId="0" borderId="12" xfId="1" applyNumberFormat="1" applyFont="1" applyBorder="1" applyAlignment="1">
      <alignment horizontal="right"/>
    </xf>
    <xf numFmtId="41" fontId="3" fillId="0" borderId="12" xfId="2" applyNumberFormat="1" applyFont="1" applyBorder="1" applyAlignment="1">
      <alignment horizontal="right"/>
    </xf>
    <xf numFmtId="41" fontId="0" fillId="0" borderId="22" xfId="1" applyNumberFormat="1" applyFont="1" applyBorder="1"/>
    <xf numFmtId="41" fontId="0" fillId="0" borderId="24" xfId="1" applyNumberFormat="1" applyFont="1" applyBorder="1"/>
    <xf numFmtId="0" fontId="12" fillId="0" borderId="34" xfId="0" applyFont="1" applyFill="1" applyBorder="1" applyAlignment="1">
      <alignment horizontal="center"/>
    </xf>
    <xf numFmtId="41" fontId="2" fillId="0" borderId="77" xfId="0" applyNumberFormat="1" applyFont="1" applyBorder="1"/>
    <xf numFmtId="41" fontId="9" fillId="0" borderId="78" xfId="0" applyNumberFormat="1" applyFont="1" applyBorder="1"/>
    <xf numFmtId="41" fontId="2" fillId="0" borderId="81" xfId="0" applyNumberFormat="1" applyFont="1" applyBorder="1"/>
    <xf numFmtId="0" fontId="12" fillId="0" borderId="82" xfId="0" applyFont="1" applyBorder="1" applyAlignment="1">
      <alignment horizontal="center"/>
    </xf>
    <xf numFmtId="41" fontId="21" fillId="0" borderId="3" xfId="0" applyNumberFormat="1" applyFont="1" applyBorder="1" applyAlignment="1">
      <alignment horizontal="right"/>
    </xf>
    <xf numFmtId="41" fontId="21" fillId="0" borderId="12" xfId="0" applyNumberFormat="1" applyFont="1" applyBorder="1"/>
    <xf numFmtId="41" fontId="0" fillId="0" borderId="33" xfId="0" applyNumberFormat="1" applyBorder="1"/>
    <xf numFmtId="167" fontId="3" fillId="0" borderId="21" xfId="1" quotePrefix="1" applyNumberFormat="1" applyFont="1" applyBorder="1" applyAlignment="1">
      <alignment horizontal="right"/>
    </xf>
    <xf numFmtId="167" fontId="18" fillId="0" borderId="23" xfId="1" applyNumberFormat="1" applyFont="1" applyBorder="1" applyAlignment="1">
      <alignment horizontal="right"/>
    </xf>
    <xf numFmtId="167" fontId="18" fillId="0" borderId="37" xfId="1" applyNumberFormat="1" applyFont="1" applyBorder="1" applyAlignment="1">
      <alignment horizontal="right"/>
    </xf>
    <xf numFmtId="41" fontId="30" fillId="0" borderId="17" xfId="0" applyNumberFormat="1" applyFont="1" applyBorder="1" applyAlignment="1">
      <alignment horizontal="center" vertical="center" wrapText="1"/>
    </xf>
    <xf numFmtId="41" fontId="30" fillId="0" borderId="16" xfId="0" applyNumberFormat="1" applyFont="1" applyBorder="1" applyAlignment="1">
      <alignment horizontal="center" vertical="center" wrapText="1"/>
    </xf>
    <xf numFmtId="41" fontId="30" fillId="0" borderId="35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/>
    </xf>
    <xf numFmtId="41" fontId="1" fillId="0" borderId="0" xfId="0" applyNumberFormat="1" applyFont="1"/>
    <xf numFmtId="0" fontId="18" fillId="0" borderId="16" xfId="0" applyFont="1" applyBorder="1" applyAlignment="1">
      <alignment horizontal="center" vertical="center"/>
    </xf>
    <xf numFmtId="41" fontId="2" fillId="0" borderId="79" xfId="0" applyNumberFormat="1" applyFont="1" applyBorder="1"/>
    <xf numFmtId="41" fontId="2" fillId="0" borderId="83" xfId="0" applyNumberFormat="1" applyFont="1" applyBorder="1"/>
    <xf numFmtId="41" fontId="2" fillId="0" borderId="18" xfId="0" applyNumberFormat="1" applyFont="1" applyBorder="1"/>
    <xf numFmtId="41" fontId="2" fillId="0" borderId="19" xfId="0" applyNumberFormat="1" applyFont="1" applyBorder="1"/>
    <xf numFmtId="41" fontId="2" fillId="2" borderId="77" xfId="0" applyNumberFormat="1" applyFont="1" applyFill="1" applyBorder="1"/>
    <xf numFmtId="41" fontId="2" fillId="0" borderId="77" xfId="0" applyNumberFormat="1" applyFont="1" applyFill="1" applyBorder="1"/>
    <xf numFmtId="41" fontId="29" fillId="0" borderId="3" xfId="0" applyNumberFormat="1" applyFont="1" applyBorder="1"/>
    <xf numFmtId="41" fontId="29" fillId="0" borderId="12" xfId="0" applyNumberFormat="1" applyFont="1" applyBorder="1"/>
    <xf numFmtId="41" fontId="29" fillId="0" borderId="14" xfId="0" applyNumberFormat="1" applyFont="1" applyBorder="1"/>
    <xf numFmtId="41" fontId="29" fillId="0" borderId="84" xfId="0" applyNumberFormat="1" applyFont="1" applyBorder="1"/>
    <xf numFmtId="41" fontId="29" fillId="0" borderId="85" xfId="0" applyNumberFormat="1" applyFont="1" applyBorder="1"/>
    <xf numFmtId="41" fontId="29" fillId="0" borderId="86" xfId="0" applyNumberFormat="1" applyFont="1" applyBorder="1"/>
    <xf numFmtId="41" fontId="29" fillId="0" borderId="87" xfId="0" applyNumberFormat="1" applyFont="1" applyBorder="1"/>
    <xf numFmtId="41" fontId="31" fillId="0" borderId="88" xfId="0" applyNumberFormat="1" applyFont="1" applyBorder="1"/>
    <xf numFmtId="41" fontId="31" fillId="0" borderId="32" xfId="0" applyNumberFormat="1" applyFont="1" applyBorder="1"/>
    <xf numFmtId="41" fontId="31" fillId="0" borderId="89" xfId="0" applyNumberFormat="1" applyFont="1" applyBorder="1"/>
    <xf numFmtId="41" fontId="31" fillId="0" borderId="15" xfId="0" applyNumberFormat="1" applyFont="1" applyBorder="1"/>
    <xf numFmtId="41" fontId="31" fillId="0" borderId="14" xfId="0" applyNumberFormat="1" applyFont="1" applyBorder="1"/>
    <xf numFmtId="41" fontId="2" fillId="2" borderId="14" xfId="0" applyNumberFormat="1" applyFont="1" applyFill="1" applyBorder="1"/>
    <xf numFmtId="0" fontId="27" fillId="0" borderId="90" xfId="0" applyFont="1" applyBorder="1" applyAlignment="1">
      <alignment horizontal="right"/>
    </xf>
    <xf numFmtId="41" fontId="9" fillId="0" borderId="90" xfId="0" applyNumberFormat="1" applyFont="1" applyBorder="1"/>
    <xf numFmtId="41" fontId="2" fillId="0" borderId="70" xfId="0" applyNumberFormat="1" applyFont="1" applyBorder="1"/>
    <xf numFmtId="0" fontId="5" fillId="0" borderId="91" xfId="0" applyFont="1" applyBorder="1" applyAlignment="1">
      <alignment horizontal="right"/>
    </xf>
    <xf numFmtId="41" fontId="0" fillId="0" borderId="92" xfId="0" applyNumberFormat="1" applyBorder="1"/>
    <xf numFmtId="41" fontId="0" fillId="0" borderId="91" xfId="0" applyNumberFormat="1" applyBorder="1"/>
    <xf numFmtId="41" fontId="0" fillId="0" borderId="93" xfId="0" applyNumberFormat="1" applyBorder="1"/>
    <xf numFmtId="164" fontId="19" fillId="0" borderId="21" xfId="1" applyNumberFormat="1" applyFont="1" applyBorder="1" applyAlignment="1">
      <alignment horizontal="right"/>
    </xf>
    <xf numFmtId="164" fontId="19" fillId="0" borderId="21" xfId="0" applyNumberFormat="1" applyFont="1" applyBorder="1"/>
    <xf numFmtId="164" fontId="19" fillId="0" borderId="21" xfId="1" applyNumberFormat="1" applyFont="1" applyFill="1" applyBorder="1" applyAlignment="1">
      <alignment horizontal="right"/>
    </xf>
    <xf numFmtId="164" fontId="19" fillId="0" borderId="23" xfId="1" applyNumberFormat="1" applyFont="1" applyBorder="1" applyAlignment="1">
      <alignment horizontal="right"/>
    </xf>
    <xf numFmtId="164" fontId="0" fillId="0" borderId="24" xfId="1" applyNumberFormat="1" applyFont="1" applyBorder="1"/>
    <xf numFmtId="164" fontId="19" fillId="0" borderId="28" xfId="1" applyNumberFormat="1" applyFont="1" applyBorder="1" applyAlignment="1">
      <alignment horizontal="right"/>
    </xf>
    <xf numFmtId="164" fontId="0" fillId="0" borderId="76" xfId="1" applyNumberFormat="1" applyFont="1" applyBorder="1"/>
    <xf numFmtId="170" fontId="1" fillId="0" borderId="0" xfId="1" applyNumberFormat="1"/>
    <xf numFmtId="171" fontId="19" fillId="0" borderId="31" xfId="2" applyNumberFormat="1" applyFont="1" applyFill="1" applyBorder="1" applyAlignment="1">
      <alignment horizontal="right"/>
    </xf>
    <xf numFmtId="167" fontId="3" fillId="0" borderId="23" xfId="1" applyNumberFormat="1" applyFont="1" applyBorder="1"/>
    <xf numFmtId="0" fontId="0" fillId="0" borderId="0" xfId="0" applyFill="1" applyBorder="1"/>
    <xf numFmtId="41" fontId="9" fillId="0" borderId="0" xfId="0" applyNumberFormat="1" applyFont="1" applyFill="1" applyBorder="1"/>
    <xf numFmtId="41" fontId="9" fillId="3" borderId="0" xfId="0" applyNumberFormat="1" applyFont="1" applyFill="1" applyBorder="1"/>
    <xf numFmtId="41" fontId="9" fillId="4" borderId="0" xfId="0" applyNumberFormat="1" applyFont="1" applyFill="1" applyBorder="1"/>
    <xf numFmtId="41" fontId="9" fillId="5" borderId="0" xfId="0" applyNumberFormat="1" applyFont="1" applyFill="1" applyBorder="1"/>
    <xf numFmtId="41" fontId="9" fillId="6" borderId="0" xfId="0" applyNumberFormat="1" applyFont="1" applyFill="1" applyBorder="1"/>
    <xf numFmtId="41" fontId="9" fillId="7" borderId="0" xfId="0" applyNumberFormat="1" applyFont="1" applyFill="1" applyBorder="1"/>
    <xf numFmtId="41" fontId="9" fillId="8" borderId="0" xfId="0" applyNumberFormat="1" applyFont="1" applyFill="1" applyBorder="1"/>
    <xf numFmtId="41" fontId="10" fillId="0" borderId="0" xfId="0" applyNumberFormat="1" applyFont="1"/>
    <xf numFmtId="41" fontId="0" fillId="0" borderId="40" xfId="0" applyNumberFormat="1" applyBorder="1"/>
    <xf numFmtId="41" fontId="0" fillId="0" borderId="94" xfId="0" applyNumberFormat="1" applyBorder="1"/>
    <xf numFmtId="41" fontId="9" fillId="0" borderId="61" xfId="0" applyNumberFormat="1" applyFont="1" applyBorder="1"/>
    <xf numFmtId="0" fontId="0" fillId="0" borderId="0" xfId="0" applyAlignment="1">
      <alignment horizontal="center"/>
    </xf>
    <xf numFmtId="41" fontId="31" fillId="0" borderId="12" xfId="0" applyNumberFormat="1" applyFont="1" applyBorder="1"/>
    <xf numFmtId="41" fontId="24" fillId="0" borderId="95" xfId="0" applyNumberFormat="1" applyFont="1" applyBorder="1"/>
    <xf numFmtId="0" fontId="5" fillId="2" borderId="3" xfId="0" applyFont="1" applyFill="1" applyBorder="1" applyAlignment="1">
      <alignment horizontal="right"/>
    </xf>
    <xf numFmtId="41" fontId="2" fillId="0" borderId="3" xfId="0" quotePrefix="1" applyNumberFormat="1" applyFont="1" applyBorder="1"/>
    <xf numFmtId="0" fontId="0" fillId="0" borderId="0" xfId="0" quotePrefix="1"/>
    <xf numFmtId="49" fontId="19" fillId="0" borderId="23" xfId="1" applyNumberFormat="1" applyFont="1" applyBorder="1" applyAlignment="1">
      <alignment horizontal="right"/>
    </xf>
    <xf numFmtId="41" fontId="29" fillId="0" borderId="15" xfId="0" applyNumberFormat="1" applyFont="1" applyBorder="1"/>
    <xf numFmtId="41" fontId="6" fillId="0" borderId="0" xfId="0" applyNumberFormat="1" applyFont="1" applyAlignment="1">
      <alignment horizontal="center"/>
    </xf>
    <xf numFmtId="41" fontId="6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 vertical="center" wrapText="1"/>
    </xf>
    <xf numFmtId="0" fontId="12" fillId="0" borderId="44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47" xfId="0" applyFont="1" applyBorder="1" applyAlignment="1">
      <alignment vertical="center" wrapText="1"/>
    </xf>
    <xf numFmtId="0" fontId="12" fillId="0" borderId="48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50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4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45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 vertical="center" wrapText="1"/>
    </xf>
    <xf numFmtId="0" fontId="12" fillId="0" borderId="54" xfId="0" applyFont="1" applyBorder="1" applyAlignment="1">
      <alignment vertical="center" wrapText="1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79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A"/>
  <c:chart>
    <c:plotArea>
      <c:layout/>
      <c:barChart>
        <c:barDir val="col"/>
        <c:grouping val="clustered"/>
        <c:ser>
          <c:idx val="0"/>
          <c:order val="0"/>
          <c:val>
            <c:numRef>
              <c:f>'QUEMADO INTENSIVO'!$A$4:$A$44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</c:numCache>
            </c:numRef>
          </c:val>
        </c:ser>
        <c:ser>
          <c:idx val="1"/>
          <c:order val="1"/>
          <c:val>
            <c:numRef>
              <c:f>'QUEMADO INTENSIVO'!$B$4:$B$44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1</c:v>
                </c:pt>
                <c:pt idx="26" formatCode="_(* #,##0_);_(* \(#,##0\);_(* &quot;-&quot;_);_(@_)">
                  <c:v>1</c:v>
                </c:pt>
                <c:pt idx="27" formatCode="_(* #,##0_);_(* \(#,##0\);_(* &quot;-&quot;_);_(@_)">
                  <c:v>1</c:v>
                </c:pt>
                <c:pt idx="28" formatCode="_(* #,##0_);_(* \(#,##0\);_(* &quot;-&quot;_);_(@_)">
                  <c:v>1</c:v>
                </c:pt>
                <c:pt idx="29" formatCode="_(* #,##0_);_(* \(#,##0\);_(* &quot;-&quot;_);_(@_)">
                  <c:v>1</c:v>
                </c:pt>
                <c:pt idx="30" formatCode="_(* #,##0_);_(* \(#,##0\);_(* &quot;-&quot;_);_(@_)">
                  <c:v>5</c:v>
                </c:pt>
                <c:pt idx="31" formatCode="_(* #,##0_);_(* \(#,##0\);_(* &quot;-&quot;_);_(@_)">
                  <c:v>1</c:v>
                </c:pt>
                <c:pt idx="32" formatCode="_(* #,##0_);_(* \(#,##0\);_(* &quot;-&quot;_);_(@_)">
                  <c:v>1</c:v>
                </c:pt>
                <c:pt idx="33" formatCode="_(* #,##0_);_(* \(#,##0\);_(* &quot;-&quot;_);_(@_)">
                  <c:v>1</c:v>
                </c:pt>
                <c:pt idx="34" formatCode="_(* #,##0_);_(* \(#,##0\);_(* &quot;-&quot;_);_(@_)">
                  <c:v>1</c:v>
                </c:pt>
                <c:pt idx="35" formatCode="_(* #,##0_);_(* \(#,##0\);_(* &quot;-&quot;_);_(@_)">
                  <c:v>1</c:v>
                </c:pt>
                <c:pt idx="36" formatCode="_(* #,##0_);_(* \(#,##0\);_(* &quot;-&quot;_);_(@_)">
                  <c:v>1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6</c:v>
                </c:pt>
                <c:pt idx="39" formatCode="_(* #,##0_);_(* \(#,##0\);_(* &quot;-&quot;_);_(@_)">
                  <c:v>11</c:v>
                </c:pt>
              </c:numCache>
            </c:numRef>
          </c:val>
        </c:ser>
        <c:ser>
          <c:idx val="2"/>
          <c:order val="2"/>
          <c:val>
            <c:numRef>
              <c:f>'QUEMADO INTENSIVO'!$C$4:$C$44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1</c:v>
                </c:pt>
                <c:pt idx="26" formatCode="_(* #,##0_);_(* \(#,##0\);_(* &quot;-&quot;_);_(@_)">
                  <c:v>1</c:v>
                </c:pt>
                <c:pt idx="27" formatCode="_(* #,##0_);_(* \(#,##0\);_(* &quot;-&quot;_);_(@_)">
                  <c:v>1</c:v>
                </c:pt>
                <c:pt idx="28" formatCode="_(* #,##0_);_(* \(#,##0\);_(* &quot;-&quot;_);_(@_)">
                  <c:v>1</c:v>
                </c:pt>
                <c:pt idx="29" formatCode="_(* #,##0_);_(* \(#,##0\);_(* &quot;-&quot;_);_(@_)">
                  <c:v>1</c:v>
                </c:pt>
                <c:pt idx="30" formatCode="_(* #,##0_);_(* \(#,##0\);_(* &quot;-&quot;_);_(@_)">
                  <c:v>5</c:v>
                </c:pt>
                <c:pt idx="31" formatCode="_(* #,##0_);_(* \(#,##0\);_(* &quot;-&quot;_);_(@_)">
                  <c:v>1</c:v>
                </c:pt>
                <c:pt idx="32" formatCode="_(* #,##0_);_(* \(#,##0\);_(* &quot;-&quot;_);_(@_)">
                  <c:v>1</c:v>
                </c:pt>
                <c:pt idx="33" formatCode="_(* #,##0_);_(* \(#,##0\);_(* &quot;-&quot;_);_(@_)">
                  <c:v>1</c:v>
                </c:pt>
                <c:pt idx="34" formatCode="_(* #,##0_);_(* \(#,##0\);_(* &quot;-&quot;_);_(@_)">
                  <c:v>1</c:v>
                </c:pt>
                <c:pt idx="35" formatCode="_(* #,##0_);_(* \(#,##0\);_(* &quot;-&quot;_);_(@_)">
                  <c:v>1</c:v>
                </c:pt>
                <c:pt idx="36" formatCode="_(* #,##0_);_(* \(#,##0\);_(* &quot;-&quot;_);_(@_)">
                  <c:v>1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6</c:v>
                </c:pt>
                <c:pt idx="39" formatCode="_(* #,##0_);_(* \(#,##0\);_(* &quot;-&quot;_);_(@_)">
                  <c:v>11</c:v>
                </c:pt>
              </c:numCache>
            </c:numRef>
          </c:val>
        </c:ser>
        <c:ser>
          <c:idx val="3"/>
          <c:order val="3"/>
          <c:val>
            <c:numRef>
              <c:f>'QUEMADO INTENSIVO'!$D$4:$D$44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4"/>
          <c:order val="4"/>
          <c:val>
            <c:numRef>
              <c:f>'QUEMADO INTENSIVO'!$E$4:$E$44</c:f>
              <c:numCache>
                <c:formatCode>General</c:formatCode>
                <c:ptCount val="41"/>
                <c:pt idx="0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5"/>
          <c:order val="5"/>
          <c:val>
            <c:numRef>
              <c:f>'QUEMADO INTENSIVO'!$F$4:$F$44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6"/>
          <c:order val="6"/>
          <c:val>
            <c:numRef>
              <c:f>'QUEMADO INTENSIVO'!$G$4:$G$44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7"/>
          <c:order val="7"/>
          <c:val>
            <c:numRef>
              <c:f>'QUEMADO INTENSIVO'!$H$4:$H$44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1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1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1</c:v>
                </c:pt>
              </c:numCache>
            </c:numRef>
          </c:val>
        </c:ser>
        <c:ser>
          <c:idx val="8"/>
          <c:order val="8"/>
          <c:val>
            <c:numRef>
              <c:f>'QUEMADO INTENSIVO'!$I$4:$I$44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1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1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1</c:v>
                </c:pt>
              </c:numCache>
            </c:numRef>
          </c:val>
        </c:ser>
        <c:ser>
          <c:idx val="9"/>
          <c:order val="9"/>
          <c:val>
            <c:numRef>
              <c:f>'QUEMADO INTENSIVO'!$J$4:$J$44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'QUEMADO INTENSIVO'!$K$4:$K$44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1</c:v>
                </c:pt>
                <c:pt idx="38" formatCode="_(* #,##0_);_(* \(#,##0\);_(* &quot;-&quot;_);_(@_)">
                  <c:v>1</c:v>
                </c:pt>
                <c:pt idx="39" formatCode="_(* #,##0_);_(* \(#,##0\);_(* &quot;-&quot;_);_(@_)">
                  <c:v>1</c:v>
                </c:pt>
              </c:numCache>
            </c:numRef>
          </c:val>
        </c:ser>
        <c:ser>
          <c:idx val="11"/>
          <c:order val="11"/>
          <c:val>
            <c:numRef>
              <c:f>'QUEMADO INTENSIVO'!$L$4:$L$44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1</c:v>
                </c:pt>
                <c:pt idx="38" formatCode="_(* #,##0_);_(* \(#,##0\);_(* &quot;-&quot;_);_(@_)">
                  <c:v>1</c:v>
                </c:pt>
                <c:pt idx="39" formatCode="_(* #,##0_);_(* \(#,##0\);_(* &quot;-&quot;_);_(@_)">
                  <c:v>1</c:v>
                </c:pt>
              </c:numCache>
            </c:numRef>
          </c:val>
        </c:ser>
        <c:ser>
          <c:idx val="12"/>
          <c:order val="12"/>
          <c:val>
            <c:numRef>
              <c:f>'QUEMADO INTENSIVO'!$M$4:$M$44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13"/>
          <c:order val="13"/>
          <c:val>
            <c:numRef>
              <c:f>'QUEMADO INTENSIVO'!$N$4:$N$44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14"/>
          <c:order val="14"/>
          <c:val>
            <c:numRef>
              <c:f>'QUEMADO INTENSIVO'!$O$4:$O$44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15"/>
          <c:order val="15"/>
          <c:val>
            <c:numRef>
              <c:f>'QUEMADO INTENSIVO'!$P$4:$P$44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16"/>
          <c:order val="16"/>
          <c:val>
            <c:numRef>
              <c:f>'QUEMADO INTENSIVO'!$Q$4:$Q$44</c:f>
              <c:numCache>
                <c:formatCode>General</c:formatCode>
                <c:ptCount val="41"/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17"/>
          <c:order val="17"/>
          <c:val>
            <c:numRef>
              <c:f>'QUEMADO INTENSIVO'!$R$4:$R$44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18"/>
          <c:order val="18"/>
          <c:val>
            <c:numRef>
              <c:f>'QUEMADO INTENSIVO'!$S$4:$S$44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19"/>
          <c:order val="19"/>
          <c:val>
            <c:numRef>
              <c:f>'QUEMADO INTENSIVO'!$T$4:$T$44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20"/>
          <c:order val="20"/>
          <c:val>
            <c:numRef>
              <c:f>'QUEMADO INTENSIVO'!$U$4:$U$44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21"/>
          <c:order val="21"/>
          <c:val>
            <c:numRef>
              <c:f>'QUEMADO INTENSIVO'!$V$4:$V$44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22"/>
          <c:order val="22"/>
          <c:val>
            <c:numRef>
              <c:f>'QUEMADO INTENSIVO'!$W$4:$W$44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23"/>
          <c:order val="23"/>
          <c:val>
            <c:numRef>
              <c:f>'QUEMADO INTENSIVO'!$X$4:$X$44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24"/>
          <c:order val="24"/>
          <c:val>
            <c:numRef>
              <c:f>'QUEMADO INTENSIVO'!$Y$4:$Y$44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25"/>
          <c:order val="25"/>
          <c:val>
            <c:numRef>
              <c:f>'QUEMADO INTENSIVO'!$Z$4:$Z$44</c:f>
              <c:numCache>
                <c:formatCode>General</c:formatCode>
                <c:ptCount val="41"/>
                <c:pt idx="0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</c:numCache>
            </c:numRef>
          </c:val>
        </c:ser>
        <c:ser>
          <c:idx val="26"/>
          <c:order val="26"/>
          <c:val>
            <c:numRef>
              <c:f>'QUEMADO INTENSIVO'!$AA$4:$AA$44</c:f>
              <c:numCache>
                <c:formatCode>General</c:formatCode>
                <c:ptCount val="41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</c:numCache>
            </c:numRef>
          </c:val>
        </c:ser>
        <c:ser>
          <c:idx val="27"/>
          <c:order val="27"/>
          <c:val>
            <c:numRef>
              <c:f>'QUEMADO INTENSIVO'!$AB$4:$AB$44</c:f>
              <c:numCache>
                <c:formatCode>General</c:formatCode>
                <c:ptCount val="41"/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28"/>
          <c:order val="28"/>
          <c:val>
            <c:numRef>
              <c:f>'QUEMADO INTENSIVO'!$AC$4:$AC$44</c:f>
              <c:numCache>
                <c:formatCode>General</c:formatCode>
                <c:ptCount val="41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117573120"/>
        <c:axId val="117574656"/>
      </c:barChart>
      <c:catAx>
        <c:axId val="117573120"/>
        <c:scaling>
          <c:orientation val="minMax"/>
        </c:scaling>
        <c:axPos val="b"/>
        <c:tickLblPos val="nextTo"/>
        <c:crossAx val="117574656"/>
        <c:crosses val="autoZero"/>
        <c:auto val="1"/>
        <c:lblAlgn val="ctr"/>
        <c:lblOffset val="100"/>
      </c:catAx>
      <c:valAx>
        <c:axId val="117574656"/>
        <c:scaling>
          <c:orientation val="minMax"/>
        </c:scaling>
        <c:axPos val="l"/>
        <c:majorGridlines/>
        <c:numFmt formatCode="General" sourceLinked="1"/>
        <c:tickLblPos val="nextTo"/>
        <c:crossAx val="117573120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10448" name="Line 1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10449" name="Line 2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10450" name="Text Box 3"/>
        <xdr:cNvSpPr txBox="1">
          <a:spLocks noChangeArrowheads="1"/>
        </xdr:cNvSpPr>
      </xdr:nvSpPr>
      <xdr:spPr bwMode="auto">
        <a:xfrm>
          <a:off x="120586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21" name="Line 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22" name="Line 2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23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24" name="Line 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25" name="Line 5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26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27" name="Line 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28" name="Line 8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29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30" name="Line 10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31" name="Line 1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32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33" name="Line 13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34" name="Line 1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35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36" name="Line 16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37" name="Line 1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38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6539" name="Line 19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6540" name="Line 20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41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10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11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12" name="Text Box 3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13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14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15" name="Text Box 6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16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17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18" name="Text Box 9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19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20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21" name="Text Box 12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22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23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24" name="Text Box 15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25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26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27" name="Text Box 18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6728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6729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30" name="Text Box 21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33" name="Line 1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34" name="Line 2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35" name="Text Box 3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36" name="Line 4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37" name="Line 5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38" name="Text Box 6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39" name="Line 7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40" name="Line 8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41" name="Text Box 9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42" name="Line 10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43" name="Line 11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44" name="Text Box 12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45" name="Line 13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46" name="Line 14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47" name="Text Box 15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48" name="Line 16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49" name="Line 17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50" name="Text Box 18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7751" name="Line 19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7752" name="Line 20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53" name="Text Box 21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58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59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0" name="Text Box 3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61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62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3" name="Text Box 6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64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65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6" name="Text Box 9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67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68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9" name="Text Box 12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70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71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72" name="Text Box 15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73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74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75" name="Text Box 18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8776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8777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78" name="Text Box 21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78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78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8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78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78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79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79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794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795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797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798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800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801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802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9803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9804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805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04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05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06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07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08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09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10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11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12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13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14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15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16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17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18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19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20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21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0822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0823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24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28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29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0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31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32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3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34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35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6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37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38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9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40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41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42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43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44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45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1846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1847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48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52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53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54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55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56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57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58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59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0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61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62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3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64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65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6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67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68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9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2870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2871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72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76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77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78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79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80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81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82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83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84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85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86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87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88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89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90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91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92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93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3894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3895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96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61216" name="Line 1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61217" name="Line 2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18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61219" name="Line 4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61220" name="Line 5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21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61222" name="Line 7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61223" name="Line 8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24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61225" name="Line 10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61226" name="Line 11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27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61228" name="Line 13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61229" name="Line 14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30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00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01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02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03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04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05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06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07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08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09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10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11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12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13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14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15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16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17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4918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4919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20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0" name="Line 13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" name="Line 14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9435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42292" name="Line 1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42293" name="Line 2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2294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42295" name="Line 4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42296" name="Line 5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2297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2298" name="Line 7"/>
        <xdr:cNvSpPr>
          <a:spLocks noChangeShapeType="1"/>
        </xdr:cNvSpPr>
      </xdr:nvSpPr>
      <xdr:spPr bwMode="auto">
        <a:xfrm>
          <a:off x="1733550" y="154590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42299" name="Line 8"/>
        <xdr:cNvSpPr>
          <a:spLocks noChangeShapeType="1"/>
        </xdr:cNvSpPr>
      </xdr:nvSpPr>
      <xdr:spPr bwMode="auto">
        <a:xfrm>
          <a:off x="1733550" y="154590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2300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5831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5831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1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5831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5831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5832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5832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58324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58325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8327" name="Line 13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58328" name="Line 14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541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541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1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541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541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2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542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542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2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5424" name="Line 1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55425" name="Line 11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2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193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194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195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196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197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198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199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200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01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202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203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04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205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206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07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60208" name="Line 16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60209" name="Line 17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10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395" name="Line 1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396" name="Line 2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39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398" name="Line 4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399" name="Line 5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401" name="Line 7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402" name="Line 8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404" name="Line 10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405" name="Line 11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407" name="Line 13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408" name="Line 14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410" name="Line 16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411" name="Line 17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12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68</xdr:row>
      <xdr:rowOff>66675</xdr:rowOff>
    </xdr:from>
    <xdr:to>
      <xdr:col>4</xdr:col>
      <xdr:colOff>0</xdr:colOff>
      <xdr:row>71</xdr:row>
      <xdr:rowOff>76200</xdr:rowOff>
    </xdr:to>
    <xdr:sp macro="" textlink="">
      <xdr:nvSpPr>
        <xdr:cNvPr id="1157413" name="Line 19"/>
        <xdr:cNvSpPr>
          <a:spLocks noChangeShapeType="1"/>
        </xdr:cNvSpPr>
      </xdr:nvSpPr>
      <xdr:spPr bwMode="auto">
        <a:xfrm>
          <a:off x="1733550" y="142494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68</xdr:row>
      <xdr:rowOff>66675</xdr:rowOff>
    </xdr:from>
    <xdr:to>
      <xdr:col>4</xdr:col>
      <xdr:colOff>0</xdr:colOff>
      <xdr:row>71</xdr:row>
      <xdr:rowOff>76200</xdr:rowOff>
    </xdr:to>
    <xdr:sp macro="" textlink="">
      <xdr:nvSpPr>
        <xdr:cNvPr id="1157414" name="Line 20"/>
        <xdr:cNvSpPr>
          <a:spLocks noChangeShapeType="1"/>
        </xdr:cNvSpPr>
      </xdr:nvSpPr>
      <xdr:spPr bwMode="auto">
        <a:xfrm>
          <a:off x="1733550" y="142494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15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78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78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8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78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78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79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79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794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795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797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798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800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801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802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4803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4804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805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86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87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88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89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0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91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2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3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94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5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6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97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8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9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700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701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702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703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5704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5705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706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GN148"/>
  <sheetViews>
    <sheetView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30" sqref="I30"/>
    </sheetView>
  </sheetViews>
  <sheetFormatPr baseColWidth="10" defaultColWidth="8.5703125" defaultRowHeight="12.75"/>
  <cols>
    <col min="1" max="1" width="20.85546875" customWidth="1"/>
    <col min="2" max="2" width="7.85546875" style="7" customWidth="1"/>
    <col min="3" max="4" width="8.42578125" style="7" customWidth="1"/>
    <col min="5" max="6" width="8.42578125" style="6" customWidth="1"/>
    <col min="7" max="7" width="6.28515625" style="6" customWidth="1"/>
    <col min="8" max="8" width="7" style="6" customWidth="1"/>
    <col min="9" max="9" width="6.28515625" style="6" customWidth="1"/>
    <col min="10" max="10" width="7.28515625" style="6" customWidth="1"/>
    <col min="11" max="11" width="6.7109375" style="6" customWidth="1"/>
    <col min="12" max="12" width="7.5703125" style="6" customWidth="1"/>
    <col min="13" max="13" width="9.5703125" style="6" customWidth="1"/>
    <col min="14" max="14" width="8.42578125" style="6" customWidth="1"/>
    <col min="15" max="15" width="9" style="7" customWidth="1"/>
    <col min="16" max="17" width="8.5703125" style="6" customWidth="1"/>
    <col min="18" max="18" width="8.42578125" style="6" customWidth="1"/>
    <col min="19" max="19" width="8.85546875" style="6" customWidth="1"/>
    <col min="20" max="20" width="8.42578125" style="6" customWidth="1"/>
    <col min="21" max="21" width="8.7109375" style="7" customWidth="1"/>
    <col min="22" max="22" width="8.28515625" style="7" customWidth="1"/>
    <col min="23" max="196" width="8.5703125" style="6" customWidth="1"/>
  </cols>
  <sheetData>
    <row r="1" spans="1:196">
      <c r="A1" s="35"/>
      <c r="B1" s="36"/>
      <c r="C1" s="36"/>
      <c r="D1" s="36"/>
      <c r="E1" s="37"/>
      <c r="I1" s="38"/>
      <c r="J1" s="37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196">
      <c r="A2" s="35"/>
      <c r="B2" s="36"/>
      <c r="C2" s="36"/>
      <c r="D2" s="36"/>
      <c r="F2" s="37"/>
      <c r="G2" s="37"/>
      <c r="H2" s="38"/>
      <c r="I2" s="132"/>
      <c r="J2" s="132"/>
      <c r="K2" s="132"/>
      <c r="L2" s="132"/>
      <c r="M2" s="132"/>
      <c r="N2" s="132"/>
      <c r="O2" s="132"/>
      <c r="P2" s="132"/>
      <c r="Q2" s="38"/>
      <c r="R2" s="38"/>
      <c r="S2" s="38"/>
      <c r="T2" s="39"/>
    </row>
    <row r="3" spans="1:196">
      <c r="A3" s="244" t="s">
        <v>99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</row>
    <row r="4" spans="1:196">
      <c r="A4" s="244" t="s">
        <v>100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</row>
    <row r="5" spans="1:196">
      <c r="A5" s="245" t="s">
        <v>91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</row>
    <row r="6" spans="1:196">
      <c r="A6" s="248" t="s">
        <v>107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</row>
    <row r="7" spans="1:196" ht="13.5" thickBot="1">
      <c r="A7" s="40"/>
      <c r="O7" s="6"/>
    </row>
    <row r="8" spans="1:196" s="136" customFormat="1" ht="37.5" thickTop="1" thickBot="1">
      <c r="A8" s="185" t="s">
        <v>23</v>
      </c>
      <c r="B8" s="182" t="s">
        <v>92</v>
      </c>
      <c r="C8" s="182" t="s">
        <v>97</v>
      </c>
      <c r="D8" s="182" t="s">
        <v>24</v>
      </c>
      <c r="E8" s="182" t="s">
        <v>25</v>
      </c>
      <c r="F8" s="182" t="s">
        <v>26</v>
      </c>
      <c r="G8" s="183" t="s">
        <v>27</v>
      </c>
      <c r="H8" s="183" t="s">
        <v>28</v>
      </c>
      <c r="I8" s="183" t="s">
        <v>29</v>
      </c>
      <c r="J8" s="183" t="s">
        <v>30</v>
      </c>
      <c r="K8" s="183" t="s">
        <v>31</v>
      </c>
      <c r="L8" s="183" t="s">
        <v>32</v>
      </c>
      <c r="M8" s="183" t="s">
        <v>95</v>
      </c>
      <c r="N8" s="183" t="s">
        <v>33</v>
      </c>
      <c r="O8" s="183" t="s">
        <v>34</v>
      </c>
      <c r="P8" s="183" t="s">
        <v>35</v>
      </c>
      <c r="Q8" s="183" t="s">
        <v>36</v>
      </c>
      <c r="R8" s="183" t="s">
        <v>37</v>
      </c>
      <c r="S8" s="182" t="s">
        <v>38</v>
      </c>
      <c r="T8" s="183" t="s">
        <v>39</v>
      </c>
      <c r="U8" s="182" t="s">
        <v>40</v>
      </c>
      <c r="V8" s="184" t="s">
        <v>101</v>
      </c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6"/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6"/>
      <c r="DD8" s="186"/>
      <c r="DE8" s="186"/>
      <c r="DF8" s="186"/>
      <c r="DG8" s="186"/>
      <c r="DH8" s="186"/>
      <c r="DI8" s="186"/>
      <c r="DJ8" s="186"/>
      <c r="DK8" s="186"/>
      <c r="DL8" s="186"/>
      <c r="DM8" s="186"/>
      <c r="DN8" s="186"/>
      <c r="DO8" s="186"/>
      <c r="DP8" s="186"/>
      <c r="DQ8" s="186"/>
      <c r="DR8" s="186"/>
      <c r="DS8" s="186"/>
      <c r="DT8" s="186"/>
      <c r="DU8" s="186"/>
      <c r="DV8" s="186"/>
      <c r="DW8" s="186"/>
      <c r="DX8" s="186"/>
      <c r="DY8" s="186"/>
      <c r="DZ8" s="186"/>
      <c r="EA8" s="186"/>
      <c r="EB8" s="186"/>
      <c r="EC8" s="186"/>
      <c r="ED8" s="186"/>
      <c r="EE8" s="186"/>
      <c r="EF8" s="186"/>
      <c r="EG8" s="186"/>
      <c r="EH8" s="186"/>
      <c r="EI8" s="186"/>
      <c r="EJ8" s="186"/>
      <c r="EK8" s="186"/>
      <c r="EL8" s="186"/>
      <c r="EM8" s="186"/>
      <c r="EN8" s="186"/>
      <c r="EO8" s="186"/>
      <c r="EP8" s="186"/>
      <c r="EQ8" s="186"/>
      <c r="ER8" s="186"/>
      <c r="ES8" s="186"/>
      <c r="ET8" s="186"/>
      <c r="EU8" s="186"/>
      <c r="EV8" s="186"/>
      <c r="EW8" s="186"/>
      <c r="EX8" s="186"/>
      <c r="EY8" s="186"/>
      <c r="EZ8" s="186"/>
      <c r="FA8" s="186"/>
      <c r="FB8" s="186"/>
      <c r="FC8" s="186"/>
      <c r="FD8" s="186"/>
      <c r="FE8" s="186"/>
      <c r="FF8" s="186"/>
      <c r="FG8" s="186"/>
      <c r="FH8" s="186"/>
      <c r="FI8" s="186"/>
      <c r="FJ8" s="186"/>
      <c r="FK8" s="186"/>
      <c r="FL8" s="186"/>
      <c r="FM8" s="186"/>
      <c r="FN8" s="186"/>
      <c r="FO8" s="186"/>
      <c r="FP8" s="186"/>
      <c r="FQ8" s="186"/>
      <c r="FR8" s="186"/>
      <c r="FS8" s="186"/>
      <c r="FT8" s="186"/>
      <c r="FU8" s="186"/>
      <c r="FV8" s="186"/>
      <c r="FW8" s="186"/>
      <c r="FX8" s="186"/>
      <c r="FY8" s="186"/>
      <c r="FZ8" s="186"/>
      <c r="GA8" s="186"/>
      <c r="GB8" s="186"/>
      <c r="GC8" s="186"/>
      <c r="GD8" s="186"/>
      <c r="GE8" s="186"/>
      <c r="GF8" s="186"/>
      <c r="GG8" s="186"/>
      <c r="GH8" s="186"/>
      <c r="GI8" s="186"/>
      <c r="GJ8" s="186"/>
      <c r="GK8" s="186"/>
      <c r="GL8" s="186"/>
      <c r="GM8" s="186"/>
      <c r="GN8" s="186"/>
    </row>
    <row r="9" spans="1:196" ht="17.850000000000001" customHeight="1">
      <c r="A9" s="41"/>
      <c r="B9" s="42"/>
      <c r="C9" s="43"/>
      <c r="D9" s="44"/>
      <c r="E9" s="45"/>
      <c r="F9" s="45"/>
      <c r="G9" s="46"/>
      <c r="H9" s="47"/>
      <c r="I9" s="45"/>
      <c r="J9" s="45"/>
      <c r="K9" s="45"/>
      <c r="L9" s="45"/>
      <c r="M9" s="45"/>
      <c r="N9" s="47"/>
      <c r="O9" s="47"/>
      <c r="P9" s="47"/>
      <c r="Q9" s="47"/>
      <c r="R9" s="47"/>
      <c r="S9" s="47"/>
      <c r="T9" s="44"/>
      <c r="U9" s="168"/>
      <c r="W9" s="7"/>
    </row>
    <row r="10" spans="1:196" ht="17.850000000000001" customHeight="1">
      <c r="A10" s="48" t="s">
        <v>41</v>
      </c>
      <c r="B10" s="49">
        <v>330</v>
      </c>
      <c r="C10" s="49">
        <v>33</v>
      </c>
      <c r="D10" s="50">
        <v>47</v>
      </c>
      <c r="E10" s="49">
        <v>35</v>
      </c>
      <c r="F10" s="49">
        <v>25</v>
      </c>
      <c r="G10" s="51">
        <v>11</v>
      </c>
      <c r="H10" s="51">
        <v>25</v>
      </c>
      <c r="I10" s="51">
        <v>22</v>
      </c>
      <c r="J10" s="51">
        <v>35</v>
      </c>
      <c r="K10" s="51">
        <v>24</v>
      </c>
      <c r="L10" s="51">
        <v>18</v>
      </c>
      <c r="M10" s="51">
        <v>0</v>
      </c>
      <c r="N10" s="49">
        <v>5</v>
      </c>
      <c r="O10" s="51">
        <v>7</v>
      </c>
      <c r="P10" s="51">
        <v>0</v>
      </c>
      <c r="Q10" s="51">
        <v>9</v>
      </c>
      <c r="R10" s="51">
        <v>12</v>
      </c>
      <c r="S10" s="49">
        <v>8</v>
      </c>
      <c r="T10" s="51">
        <v>8</v>
      </c>
      <c r="U10" s="49">
        <v>0</v>
      </c>
      <c r="V10" s="169">
        <v>6</v>
      </c>
      <c r="W10" s="57">
        <f t="shared" ref="W10:W17" si="0">SUM(C10:V10)</f>
        <v>330</v>
      </c>
    </row>
    <row r="11" spans="1:196" ht="17.850000000000001" customHeight="1">
      <c r="A11" s="52" t="s">
        <v>42</v>
      </c>
      <c r="B11" s="85">
        <f>SUM('R. MENSUAL FORMULA '!E43)</f>
        <v>1070</v>
      </c>
      <c r="C11" s="53">
        <f>SUM('CORTA EST. RESPIRATORIA'!E43)</f>
        <v>304</v>
      </c>
      <c r="D11" s="87">
        <f>SUM('RN INTERMEDIO '!E43)</f>
        <v>121</v>
      </c>
      <c r="E11" s="87">
        <f>SUM('RN INTENSIVO '!E43)</f>
        <v>100</v>
      </c>
      <c r="F11" s="53">
        <f>SUM('RN C. MINIMOS'!E43)</f>
        <v>18</v>
      </c>
      <c r="G11" s="53">
        <f>SUM('MEDICINA 1'!E43)</f>
        <v>41</v>
      </c>
      <c r="H11" s="53">
        <f>SUM('MEDICINA 2'!E43)</f>
        <v>36</v>
      </c>
      <c r="I11" s="53">
        <f>SUM('MEDICINA 3'!E43)</f>
        <v>74</v>
      </c>
      <c r="J11" s="53">
        <f>SUM('MEDICINA 4'!E43)</f>
        <v>98</v>
      </c>
      <c r="K11" s="53">
        <f>SUM('MEDICINA 5'!E43)</f>
        <v>59</v>
      </c>
      <c r="L11" s="53">
        <f>SUM('MEDICINA 6'!E43)</f>
        <v>79</v>
      </c>
      <c r="M11" s="53">
        <f>SUM('MONITOREO EPILEPSIA '!E43)</f>
        <v>3</v>
      </c>
      <c r="N11" s="83">
        <f>SUM('HEMATO-ONCOLOGIA'!E43)</f>
        <v>22</v>
      </c>
      <c r="O11" s="53">
        <f>SUM('QUEMADO GRAL'!E43)</f>
        <v>22</v>
      </c>
      <c r="P11" s="103">
        <f>SUM('QUEMADO INTENSIVO'!E43)</f>
        <v>0</v>
      </c>
      <c r="Q11" s="53">
        <f>SUM('RECOBRO '!E43)</f>
        <v>10</v>
      </c>
      <c r="R11" s="53">
        <f>SUM(U.T.I!E43)</f>
        <v>12</v>
      </c>
      <c r="S11" s="53">
        <f>SUM(U.C.I!E43)</f>
        <v>18</v>
      </c>
      <c r="T11" s="53">
        <f>SUM(ORTOPEDIA!E43)</f>
        <v>25</v>
      </c>
      <c r="U11" s="53">
        <f>SUM('TRANSPLANTE M.O'!E43)</f>
        <v>0</v>
      </c>
      <c r="V11" s="170">
        <f>'AISLAMIENTO (COVID)'!E43</f>
        <v>28</v>
      </c>
      <c r="W11" s="57">
        <f t="shared" si="0"/>
        <v>1070</v>
      </c>
    </row>
    <row r="12" spans="1:196" ht="17.850000000000001" customHeight="1">
      <c r="A12" s="52" t="s">
        <v>43</v>
      </c>
      <c r="B12" s="53">
        <f>SUM('R. MENSUAL FORMULA '!H43)</f>
        <v>411</v>
      </c>
      <c r="C12" s="53">
        <f>SUM('CORTA EST. RESPIRATORIA'!H43)</f>
        <v>0</v>
      </c>
      <c r="D12" s="87">
        <f>SUM('RN INTERMEDIO '!H43)</f>
        <v>122</v>
      </c>
      <c r="E12" s="87">
        <f>SUM('RN INTENSIVO '!H43)</f>
        <v>18</v>
      </c>
      <c r="F12" s="53">
        <f>SUM('RN C. MINIMOS'!H43)</f>
        <v>132</v>
      </c>
      <c r="G12" s="53">
        <f>SUM('MEDICINA 1'!H43)</f>
        <v>6</v>
      </c>
      <c r="H12" s="53">
        <f>SUM('MEDICINA 2'!H43)</f>
        <v>10</v>
      </c>
      <c r="I12" s="53">
        <f>SUM('MEDICINA 3'!H43)</f>
        <v>8</v>
      </c>
      <c r="J12" s="53">
        <f>SUM('MEDICINA 4'!H43)</f>
        <v>15</v>
      </c>
      <c r="K12" s="53">
        <f>SUM('MEDICINA 5'!H43)</f>
        <v>18</v>
      </c>
      <c r="L12" s="53">
        <f>SUM('MEDICINA 6'!H43)</f>
        <v>14</v>
      </c>
      <c r="M12" s="53">
        <f>SUM('MONITOREO EPILEPSIA '!H43)</f>
        <v>0</v>
      </c>
      <c r="N12" s="83">
        <f>SUM('HEMATO-ONCOLOGIA'!H43)</f>
        <v>6</v>
      </c>
      <c r="O12" s="53">
        <f>SUM('QUEMADO GRAL'!H43)</f>
        <v>9</v>
      </c>
      <c r="P12" s="53">
        <f>SUM('QUEMADO INTENSIVO'!H43)</f>
        <v>1</v>
      </c>
      <c r="Q12" s="53">
        <f>SUM('RECOBRO '!H43)</f>
        <v>18</v>
      </c>
      <c r="R12" s="53">
        <f>SUM(U.T.I!H43)</f>
        <v>17</v>
      </c>
      <c r="S12" s="53">
        <f>SUM(U.C.I!H43)</f>
        <v>11</v>
      </c>
      <c r="T12" s="53">
        <f>SUM(ORTOPEDIA!H43)</f>
        <v>2</v>
      </c>
      <c r="U12" s="53">
        <f>SUM('TRANSPLANTE M.O'!H43)</f>
        <v>0</v>
      </c>
      <c r="V12" s="170">
        <f>'AISLAMIENTO (COVID)'!H43</f>
        <v>4</v>
      </c>
      <c r="W12" s="57">
        <f t="shared" si="0"/>
        <v>411</v>
      </c>
    </row>
    <row r="13" spans="1:196" ht="17.850000000000001" customHeight="1">
      <c r="A13" s="48" t="s">
        <v>44</v>
      </c>
      <c r="B13" s="51">
        <f t="shared" ref="B13:U13" si="1">SUM(B10:B12)</f>
        <v>1811</v>
      </c>
      <c r="C13" s="51">
        <f>SUM(C10:C12)</f>
        <v>337</v>
      </c>
      <c r="D13" s="51">
        <f t="shared" si="1"/>
        <v>290</v>
      </c>
      <c r="E13" s="51">
        <f t="shared" si="1"/>
        <v>153</v>
      </c>
      <c r="F13" s="51">
        <f t="shared" si="1"/>
        <v>175</v>
      </c>
      <c r="G13" s="51">
        <f t="shared" si="1"/>
        <v>58</v>
      </c>
      <c r="H13" s="51">
        <f t="shared" si="1"/>
        <v>71</v>
      </c>
      <c r="I13" s="51">
        <f t="shared" si="1"/>
        <v>104</v>
      </c>
      <c r="J13" s="51">
        <f t="shared" si="1"/>
        <v>148</v>
      </c>
      <c r="K13" s="51">
        <f t="shared" si="1"/>
        <v>101</v>
      </c>
      <c r="L13" s="51">
        <f t="shared" si="1"/>
        <v>111</v>
      </c>
      <c r="M13" s="51">
        <f t="shared" si="1"/>
        <v>3</v>
      </c>
      <c r="N13" s="51">
        <f t="shared" si="1"/>
        <v>33</v>
      </c>
      <c r="O13" s="51">
        <f t="shared" si="1"/>
        <v>38</v>
      </c>
      <c r="P13" s="51">
        <f t="shared" si="1"/>
        <v>1</v>
      </c>
      <c r="Q13" s="51">
        <f t="shared" si="1"/>
        <v>37</v>
      </c>
      <c r="R13" s="51">
        <f t="shared" si="1"/>
        <v>41</v>
      </c>
      <c r="S13" s="49">
        <f t="shared" si="1"/>
        <v>37</v>
      </c>
      <c r="T13" s="51">
        <f t="shared" si="1"/>
        <v>35</v>
      </c>
      <c r="U13" s="51">
        <f t="shared" si="1"/>
        <v>0</v>
      </c>
      <c r="V13" s="50">
        <f>SUM(V10:V12)</f>
        <v>38</v>
      </c>
      <c r="W13" s="57">
        <f t="shared" si="0"/>
        <v>1811</v>
      </c>
    </row>
    <row r="14" spans="1:196" ht="17.850000000000001" customHeight="1">
      <c r="A14" s="48" t="s">
        <v>45</v>
      </c>
      <c r="B14" s="53">
        <f>SUM('R. MENSUAL FORMULA '!N43)</f>
        <v>1030</v>
      </c>
      <c r="C14" s="53">
        <f>SUM('CORTA EST. RESPIRATORIA'!N43)</f>
        <v>274</v>
      </c>
      <c r="D14" s="87">
        <f>SUM('RN INTERMEDIO '!N43)</f>
        <v>77</v>
      </c>
      <c r="E14" s="87">
        <f>SUM('RN INTENSIVO '!N43)</f>
        <v>0</v>
      </c>
      <c r="F14" s="53">
        <f>SUM('RN C. MINIMOS'!N43)</f>
        <v>137</v>
      </c>
      <c r="G14" s="53">
        <f>SUM('MEDICINA 1'!N43)</f>
        <v>35</v>
      </c>
      <c r="H14" s="53">
        <f>SUM('MEDICINA 2'!N43)</f>
        <v>38</v>
      </c>
      <c r="I14" s="53">
        <f>SUM('MEDICINA 3'!N43)</f>
        <v>80</v>
      </c>
      <c r="J14" s="53">
        <f>SUM('MEDICINA 4'!N43)</f>
        <v>100</v>
      </c>
      <c r="K14" s="53">
        <f>SUM('MEDICINA 5'!N43)</f>
        <v>65</v>
      </c>
      <c r="L14" s="53">
        <f>SUM('MEDICINA 6'!N43)</f>
        <v>82</v>
      </c>
      <c r="M14" s="53">
        <f>SUM('MONITOREO EPILEPSIA '!N43)</f>
        <v>3</v>
      </c>
      <c r="N14" s="83">
        <f>SUM('HEMATO-ONCOLOGIA'!N43)</f>
        <v>29</v>
      </c>
      <c r="O14" s="53">
        <f>SUM('QUEMADO GRAL'!N43)</f>
        <v>25</v>
      </c>
      <c r="P14" s="103">
        <f>SUM('QUEMADO INTENSIVO'!N43)</f>
        <v>0</v>
      </c>
      <c r="Q14" s="53">
        <f>SUM('RECOBRO '!N43)</f>
        <v>29</v>
      </c>
      <c r="R14" s="53">
        <f>SUM(U.T.I!N43)</f>
        <v>0</v>
      </c>
      <c r="S14" s="53">
        <f>SUM(U.C.I!N43)</f>
        <v>0</v>
      </c>
      <c r="T14" s="53">
        <f>SUM(ORTOPEDIA!N43)</f>
        <v>31</v>
      </c>
      <c r="U14" s="53">
        <f>SUM('TRANSPLANTE M.O'!N43)</f>
        <v>0</v>
      </c>
      <c r="V14" s="170">
        <f>'AISLAMIENTO (COVID)'!N43</f>
        <v>25</v>
      </c>
      <c r="W14" s="57">
        <f t="shared" si="0"/>
        <v>1030</v>
      </c>
    </row>
    <row r="15" spans="1:196" ht="17.850000000000001" customHeight="1">
      <c r="A15" s="48" t="s">
        <v>46</v>
      </c>
      <c r="B15" s="53">
        <f>SUM('R. MENSUAL FORMULA '!Q43)</f>
        <v>29</v>
      </c>
      <c r="C15" s="53">
        <f>SUM('CORTA EST. RESPIRATORIA'!Q43)</f>
        <v>0</v>
      </c>
      <c r="D15" s="87">
        <f>SUM('RN INTERMEDIO '!Q43)</f>
        <v>0</v>
      </c>
      <c r="E15" s="87">
        <f>SUM('RN INTENSIVO '!Q43)</f>
        <v>19</v>
      </c>
      <c r="F15" s="53">
        <f>SUM('RN C. MINIMOS'!Q43)</f>
        <v>0</v>
      </c>
      <c r="G15" s="53">
        <f>SUM('MEDICINA 1'!Q43)</f>
        <v>0</v>
      </c>
      <c r="H15" s="53">
        <f>SUM('MEDICINA 2'!Q43)</f>
        <v>1</v>
      </c>
      <c r="I15" s="53">
        <f>SUM('MEDICINA 3'!Q43)</f>
        <v>0</v>
      </c>
      <c r="J15" s="53">
        <f>SUM('MEDICINA 4'!Q43)</f>
        <v>1</v>
      </c>
      <c r="K15" s="53">
        <f>SUM('MEDICINA 5'!Q43)</f>
        <v>0</v>
      </c>
      <c r="L15" s="53">
        <f>SUM('MEDICINA 6'!Q43)</f>
        <v>0</v>
      </c>
      <c r="M15" s="53">
        <f>SUM('MONITOREO EPILEPSIA '!Q43)</f>
        <v>0</v>
      </c>
      <c r="N15" s="83">
        <f>SUM('HEMATO-ONCOLOGIA'!Q43)</f>
        <v>0</v>
      </c>
      <c r="O15" s="53">
        <f>SUM('QUEMADO GRAL'!Q43)</f>
        <v>0</v>
      </c>
      <c r="P15" s="103">
        <f>SUM('QUEMADO INTENSIVO'!Q43)</f>
        <v>0</v>
      </c>
      <c r="Q15" s="53">
        <f>SUM('RECOBRO '!Q43)</f>
        <v>1</v>
      </c>
      <c r="R15" s="53">
        <f>SUM(U.T.I!Q43)</f>
        <v>4</v>
      </c>
      <c r="S15" s="53">
        <f>SUM(U.C.I!Q43)</f>
        <v>3</v>
      </c>
      <c r="T15" s="53">
        <f>SUM(ORTOPEDIA!Q43)</f>
        <v>0</v>
      </c>
      <c r="U15" s="53">
        <f>SUM('TRANSPLANTE M.O'!Q43)</f>
        <v>0</v>
      </c>
      <c r="V15" s="170">
        <f>'AISLAMIENTO (COVID)'!Q43</f>
        <v>0</v>
      </c>
      <c r="W15" s="57">
        <f t="shared" si="0"/>
        <v>29</v>
      </c>
    </row>
    <row r="16" spans="1:196" ht="17.850000000000001" customHeight="1">
      <c r="A16" s="48" t="s">
        <v>47</v>
      </c>
      <c r="B16" s="53">
        <f>SUM('R. MENSUAL FORMULA '!K43)</f>
        <v>411</v>
      </c>
      <c r="C16" s="53">
        <f>SUM('CORTA EST. RESPIRATORIA'!K43)</f>
        <v>31</v>
      </c>
      <c r="D16" s="87">
        <f>SUM('RN INTERMEDIO '!K43)</f>
        <v>150</v>
      </c>
      <c r="E16" s="87">
        <f>SUM('RN INTENSIVO '!K43)</f>
        <v>107</v>
      </c>
      <c r="F16" s="53">
        <f>SUM('RN C. MINIMOS'!K43)</f>
        <v>14</v>
      </c>
      <c r="G16" s="53">
        <f>SUM('MEDICINA 1'!K43)</f>
        <v>6</v>
      </c>
      <c r="H16" s="53">
        <f>SUM('MEDICINA 2'!K43)</f>
        <v>7</v>
      </c>
      <c r="I16" s="53">
        <f>SUM('MEDICINA 3'!K43)</f>
        <v>3</v>
      </c>
      <c r="J16" s="53">
        <f>SUM('MEDICINA 4'!K43)</f>
        <v>13</v>
      </c>
      <c r="K16" s="53">
        <f>SUM('MEDICINA 5'!K43)</f>
        <v>10</v>
      </c>
      <c r="L16" s="53">
        <f>SUM('MEDICINA 6'!K43)</f>
        <v>9</v>
      </c>
      <c r="M16" s="53">
        <f>SUM('MONITOREO EPILEPSIA '!K43)</f>
        <v>0</v>
      </c>
      <c r="N16" s="83">
        <f>SUM('HEMATO-ONCOLOGIA'!K43)</f>
        <v>1</v>
      </c>
      <c r="O16" s="53">
        <f>SUM('QUEMADO GRAL'!K43)</f>
        <v>3</v>
      </c>
      <c r="P16" s="103">
        <f>SUM('QUEMADO INTENSIVO'!K43)</f>
        <v>1</v>
      </c>
      <c r="Q16" s="53">
        <f>SUM('RECOBRO '!K43)</f>
        <v>0</v>
      </c>
      <c r="R16" s="53">
        <f>SUM(U.T.I!K43)</f>
        <v>22</v>
      </c>
      <c r="S16" s="53">
        <f>SUM(U.C.I!K43)</f>
        <v>24</v>
      </c>
      <c r="T16" s="53">
        <f>SUM(ORTOPEDIA!K43)</f>
        <v>1</v>
      </c>
      <c r="U16" s="53">
        <f>SUM('TRANSPLANTE M.O'!K43)</f>
        <v>0</v>
      </c>
      <c r="V16" s="170">
        <f>'AISLAMIENTO (COVID)'!K43</f>
        <v>9</v>
      </c>
      <c r="W16" s="57">
        <f t="shared" si="0"/>
        <v>411</v>
      </c>
    </row>
    <row r="17" spans="1:196" ht="17.850000000000001" customHeight="1">
      <c r="A17" s="48" t="s">
        <v>48</v>
      </c>
      <c r="B17" s="53">
        <f t="shared" ref="B17:V17" si="2">B13-(B14+B15+B16)</f>
        <v>341</v>
      </c>
      <c r="C17" s="83">
        <f>C13-(C14+C15+C16)</f>
        <v>32</v>
      </c>
      <c r="D17" s="53">
        <f t="shared" si="2"/>
        <v>63</v>
      </c>
      <c r="E17" s="53">
        <f t="shared" si="2"/>
        <v>27</v>
      </c>
      <c r="F17" s="53">
        <f t="shared" si="2"/>
        <v>24</v>
      </c>
      <c r="G17" s="53">
        <f t="shared" si="2"/>
        <v>17</v>
      </c>
      <c r="H17" s="53">
        <f t="shared" si="2"/>
        <v>25</v>
      </c>
      <c r="I17" s="53">
        <f t="shared" si="2"/>
        <v>21</v>
      </c>
      <c r="J17" s="53">
        <f t="shared" si="2"/>
        <v>34</v>
      </c>
      <c r="K17" s="53">
        <f t="shared" si="2"/>
        <v>26</v>
      </c>
      <c r="L17" s="53">
        <f t="shared" si="2"/>
        <v>20</v>
      </c>
      <c r="M17" s="53">
        <f t="shared" si="2"/>
        <v>0</v>
      </c>
      <c r="N17" s="83">
        <f t="shared" si="2"/>
        <v>3</v>
      </c>
      <c r="O17" s="53">
        <f t="shared" si="2"/>
        <v>10</v>
      </c>
      <c r="P17" s="53">
        <f t="shared" si="2"/>
        <v>0</v>
      </c>
      <c r="Q17" s="53">
        <f t="shared" si="2"/>
        <v>7</v>
      </c>
      <c r="R17" s="83">
        <f t="shared" si="2"/>
        <v>15</v>
      </c>
      <c r="S17" s="83">
        <f t="shared" si="2"/>
        <v>10</v>
      </c>
      <c r="T17" s="53">
        <f t="shared" si="2"/>
        <v>3</v>
      </c>
      <c r="U17" s="53">
        <f t="shared" si="2"/>
        <v>0</v>
      </c>
      <c r="V17" s="140">
        <f t="shared" si="2"/>
        <v>4</v>
      </c>
      <c r="W17" s="57">
        <f t="shared" si="0"/>
        <v>341</v>
      </c>
    </row>
    <row r="18" spans="1:196" s="2" customFormat="1" ht="17.850000000000001" customHeight="1">
      <c r="A18" s="54" t="s">
        <v>49</v>
      </c>
      <c r="B18" s="55"/>
      <c r="C18" s="55"/>
      <c r="D18" s="84"/>
      <c r="E18" s="55"/>
      <c r="F18" s="55"/>
      <c r="G18" s="56"/>
      <c r="H18" s="56"/>
      <c r="I18" s="55"/>
      <c r="J18" s="55"/>
      <c r="K18" s="55"/>
      <c r="L18" s="56"/>
      <c r="M18" s="55"/>
      <c r="N18" s="56"/>
      <c r="O18" s="56"/>
      <c r="P18" s="56"/>
      <c r="Q18" s="56"/>
      <c r="R18" s="56"/>
      <c r="S18" s="56"/>
      <c r="T18" s="56"/>
      <c r="U18" s="167"/>
      <c r="V18" s="57"/>
      <c r="W18" s="13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</row>
    <row r="19" spans="1:196" ht="17.850000000000001" customHeight="1">
      <c r="A19" s="48" t="s">
        <v>50</v>
      </c>
      <c r="B19" s="49">
        <f>SUM('R. MENSUAL FORMULA '!B43)</f>
        <v>9901</v>
      </c>
      <c r="C19" s="49">
        <f>SUM('CORTA EST. RESPIRATORIA'!B43)</f>
        <v>965</v>
      </c>
      <c r="D19" s="88">
        <f>SUM('RN INTERMEDIO '!B43)</f>
        <v>1659</v>
      </c>
      <c r="E19" s="88">
        <f>SUM('RN INTENSIVO '!B43)</f>
        <v>1053</v>
      </c>
      <c r="F19" s="49">
        <f>SUM('RN C. MINIMOS'!B43)</f>
        <v>789</v>
      </c>
      <c r="G19" s="49">
        <f>SUM('MEDICINA 1'!B43)</f>
        <v>399</v>
      </c>
      <c r="H19" s="49">
        <f>SUM('MEDICINA 2'!B43)</f>
        <v>746</v>
      </c>
      <c r="I19" s="49">
        <f>SUM('MEDICINA 3'!B43)</f>
        <v>600</v>
      </c>
      <c r="J19" s="49">
        <f>SUM('MEDICINA 4'!B43)</f>
        <v>904</v>
      </c>
      <c r="K19" s="49">
        <f>SUM('MEDICINA 5'!B43)</f>
        <v>709</v>
      </c>
      <c r="L19" s="49">
        <f>SUM('MEDICINA 6'!B43)</f>
        <v>544</v>
      </c>
      <c r="M19" s="49">
        <f>SUM('MONITOREO EPILEPSIA '!B43)</f>
        <v>5</v>
      </c>
      <c r="N19" s="86">
        <f>SUM('HEMATO-ONCOLOGIA'!B43)</f>
        <v>193</v>
      </c>
      <c r="O19" s="49">
        <f>SUM('QUEMADO GRAL'!B43)</f>
        <v>181</v>
      </c>
      <c r="P19" s="103">
        <f>SUM('QUEMADO INTENSIVO'!B43)</f>
        <v>11</v>
      </c>
      <c r="Q19" s="49">
        <f>SUM('RECOBRO '!B43)</f>
        <v>217</v>
      </c>
      <c r="R19" s="49">
        <f>SUM(U.T.I!B43)</f>
        <v>383</v>
      </c>
      <c r="S19" s="49">
        <f>SUM(U.C.I!B43)</f>
        <v>266</v>
      </c>
      <c r="T19" s="49">
        <f>SUM(ORTOPEDIA!B43)</f>
        <v>129</v>
      </c>
      <c r="U19" s="49">
        <f>SUM('TRANSPLANTE M.O'!B43)</f>
        <v>0</v>
      </c>
      <c r="V19" s="169">
        <f>'AISLAMIENTO (COVID)'!B43</f>
        <v>148</v>
      </c>
      <c r="W19" s="57">
        <f t="shared" ref="W19:W26" si="3">SUM(C19:V19)</f>
        <v>9901</v>
      </c>
    </row>
    <row r="20" spans="1:196" ht="17.850000000000001" customHeight="1">
      <c r="A20" s="48" t="s">
        <v>51</v>
      </c>
      <c r="B20" s="90">
        <f>SUM(B21:B24)</f>
        <v>437</v>
      </c>
      <c r="C20" s="90">
        <f t="shared" ref="C20:V20" si="4">SUM(C21:C24)</f>
        <v>40</v>
      </c>
      <c r="D20" s="90">
        <f t="shared" si="4"/>
        <v>67</v>
      </c>
      <c r="E20" s="90">
        <f t="shared" si="4"/>
        <v>42</v>
      </c>
      <c r="F20" s="90">
        <f t="shared" si="4"/>
        <v>52</v>
      </c>
      <c r="G20" s="90">
        <f t="shared" si="4"/>
        <v>17</v>
      </c>
      <c r="H20" s="90">
        <f t="shared" si="4"/>
        <v>26</v>
      </c>
      <c r="I20" s="90">
        <f t="shared" si="4"/>
        <v>22</v>
      </c>
      <c r="J20" s="90">
        <f t="shared" si="4"/>
        <v>37</v>
      </c>
      <c r="K20" s="90">
        <f t="shared" si="4"/>
        <v>29</v>
      </c>
      <c r="L20" s="90">
        <f t="shared" si="4"/>
        <v>20</v>
      </c>
      <c r="M20" s="90">
        <f t="shared" si="4"/>
        <v>2</v>
      </c>
      <c r="N20" s="90">
        <f t="shared" si="4"/>
        <v>15</v>
      </c>
      <c r="O20" s="90">
        <f t="shared" si="4"/>
        <v>12</v>
      </c>
      <c r="P20" s="90">
        <f t="shared" si="4"/>
        <v>0</v>
      </c>
      <c r="Q20" s="90">
        <f t="shared" si="4"/>
        <v>9</v>
      </c>
      <c r="R20" s="90">
        <f t="shared" si="4"/>
        <v>14</v>
      </c>
      <c r="S20" s="90">
        <f t="shared" si="4"/>
        <v>10</v>
      </c>
      <c r="T20" s="90">
        <f t="shared" si="4"/>
        <v>13</v>
      </c>
      <c r="U20" s="90">
        <f t="shared" si="4"/>
        <v>2</v>
      </c>
      <c r="V20" s="222">
        <f t="shared" si="4"/>
        <v>8</v>
      </c>
      <c r="W20" s="57">
        <f t="shared" si="3"/>
        <v>437</v>
      </c>
    </row>
    <row r="21" spans="1:196" ht="17.850000000000001" customHeight="1">
      <c r="A21" s="48" t="s">
        <v>52</v>
      </c>
      <c r="B21" s="89">
        <f>SUM(C21:V21)</f>
        <v>104</v>
      </c>
      <c r="C21" s="90">
        <v>6</v>
      </c>
      <c r="D21" s="91">
        <v>0</v>
      </c>
      <c r="E21" s="90">
        <v>0</v>
      </c>
      <c r="F21" s="90">
        <v>0</v>
      </c>
      <c r="G21" s="92">
        <v>0</v>
      </c>
      <c r="H21" s="92">
        <v>3</v>
      </c>
      <c r="I21" s="92">
        <v>12</v>
      </c>
      <c r="J21" s="92">
        <v>24</v>
      </c>
      <c r="K21" s="92">
        <v>16</v>
      </c>
      <c r="L21" s="92">
        <v>1</v>
      </c>
      <c r="M21" s="92">
        <v>2</v>
      </c>
      <c r="N21" s="92">
        <v>7</v>
      </c>
      <c r="O21" s="92">
        <v>5</v>
      </c>
      <c r="P21" s="92">
        <v>0</v>
      </c>
      <c r="Q21" s="92">
        <v>3</v>
      </c>
      <c r="R21" s="92">
        <v>7</v>
      </c>
      <c r="S21" s="92">
        <v>6</v>
      </c>
      <c r="T21" s="87">
        <v>8</v>
      </c>
      <c r="U21" s="90">
        <v>1</v>
      </c>
      <c r="V21" s="170">
        <v>3</v>
      </c>
      <c r="W21" s="57">
        <f t="shared" si="3"/>
        <v>104</v>
      </c>
    </row>
    <row r="22" spans="1:196" ht="17.850000000000001" customHeight="1">
      <c r="A22" s="48" t="s">
        <v>53</v>
      </c>
      <c r="B22" s="89">
        <f>SUM(C22:V22)</f>
        <v>172</v>
      </c>
      <c r="C22" s="90">
        <v>34</v>
      </c>
      <c r="D22" s="91">
        <v>0</v>
      </c>
      <c r="E22" s="90">
        <v>0</v>
      </c>
      <c r="F22" s="90">
        <v>0</v>
      </c>
      <c r="G22" s="92">
        <v>17</v>
      </c>
      <c r="H22" s="92">
        <v>23</v>
      </c>
      <c r="I22" s="92">
        <v>10</v>
      </c>
      <c r="J22" s="92">
        <v>13</v>
      </c>
      <c r="K22" s="92">
        <v>13</v>
      </c>
      <c r="L22" s="92">
        <v>19</v>
      </c>
      <c r="M22" s="92">
        <v>0</v>
      </c>
      <c r="N22" s="92">
        <v>8</v>
      </c>
      <c r="O22" s="92">
        <v>7</v>
      </c>
      <c r="P22" s="93">
        <v>0</v>
      </c>
      <c r="Q22" s="92">
        <v>6</v>
      </c>
      <c r="R22" s="92">
        <v>7</v>
      </c>
      <c r="S22" s="92">
        <v>4</v>
      </c>
      <c r="T22" s="87">
        <v>5</v>
      </c>
      <c r="U22" s="90">
        <v>1</v>
      </c>
      <c r="V22" s="170">
        <v>5</v>
      </c>
      <c r="W22" s="57">
        <f t="shared" si="3"/>
        <v>172</v>
      </c>
    </row>
    <row r="23" spans="1:196" ht="17.850000000000001" customHeight="1">
      <c r="A23" s="48" t="s">
        <v>54</v>
      </c>
      <c r="B23" s="89">
        <f>SUM(C23:V23)</f>
        <v>51</v>
      </c>
      <c r="C23" s="90">
        <v>0</v>
      </c>
      <c r="D23" s="91">
        <v>9</v>
      </c>
      <c r="E23" s="90">
        <v>42</v>
      </c>
      <c r="F23" s="90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4">
        <v>0</v>
      </c>
      <c r="Q23" s="92">
        <v>0</v>
      </c>
      <c r="R23" s="92">
        <v>0</v>
      </c>
      <c r="S23" s="92">
        <v>0</v>
      </c>
      <c r="T23" s="87">
        <v>0</v>
      </c>
      <c r="U23" s="90">
        <v>0</v>
      </c>
      <c r="V23" s="170">
        <v>0</v>
      </c>
      <c r="W23" s="57">
        <f t="shared" si="3"/>
        <v>51</v>
      </c>
    </row>
    <row r="24" spans="1:196" ht="17.850000000000001" customHeight="1">
      <c r="A24" s="48" t="s">
        <v>55</v>
      </c>
      <c r="B24" s="89">
        <f>SUM(C24:V24)</f>
        <v>110</v>
      </c>
      <c r="C24" s="90">
        <v>0</v>
      </c>
      <c r="D24" s="91">
        <v>58</v>
      </c>
      <c r="E24" s="90">
        <v>0</v>
      </c>
      <c r="F24" s="90">
        <v>52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4">
        <v>0</v>
      </c>
      <c r="Q24" s="92">
        <v>0</v>
      </c>
      <c r="R24" s="92">
        <v>0</v>
      </c>
      <c r="S24" s="92">
        <v>0</v>
      </c>
      <c r="T24" s="87">
        <v>0</v>
      </c>
      <c r="U24" s="90">
        <v>0</v>
      </c>
      <c r="V24" s="170">
        <v>0</v>
      </c>
      <c r="W24" s="57">
        <f t="shared" si="3"/>
        <v>110</v>
      </c>
    </row>
    <row r="25" spans="1:196" ht="26.25" customHeight="1">
      <c r="A25" s="155" t="s">
        <v>56</v>
      </c>
      <c r="B25" s="49">
        <f>'R. MENSUAL FORMULA '!$T$43</f>
        <v>8704</v>
      </c>
      <c r="C25" s="58">
        <f>SUM('CORTA EST. RESPIRATORIA'!T43)</f>
        <v>905</v>
      </c>
      <c r="D25" s="88">
        <f>SUM('RN INTERMEDIO '!T43)</f>
        <v>621</v>
      </c>
      <c r="E25" s="88">
        <f>SUM('RN INTENSIVO '!T43)</f>
        <v>246</v>
      </c>
      <c r="F25" s="49">
        <f>SUM('RN C. MINIMOS'!T43)</f>
        <v>2322</v>
      </c>
      <c r="G25" s="49">
        <f>SUM('MEDICINA 1'!T43)</f>
        <v>312</v>
      </c>
      <c r="H25" s="49">
        <f>SUM('MEDICINA 2'!T43)</f>
        <v>614</v>
      </c>
      <c r="I25" s="49">
        <f>SUM('MEDICINA 3'!T43)</f>
        <v>640</v>
      </c>
      <c r="J25" s="49">
        <f>SUM('MEDICINA 4'!T43)</f>
        <v>801</v>
      </c>
      <c r="K25" s="49">
        <f>SUM('MEDICINA 5'!T43)</f>
        <v>641</v>
      </c>
      <c r="L25" s="49">
        <f>SUM('MEDICINA 6'!T43)</f>
        <v>495</v>
      </c>
      <c r="M25" s="53">
        <f>SUM('MONITOREO EPILEPSIA '!T43)</f>
        <v>5</v>
      </c>
      <c r="N25" s="86">
        <f>SUM('HEMATO-ONCOLOGIA'!T43)</f>
        <v>208</v>
      </c>
      <c r="O25" s="49">
        <f>SUM('QUEMADO GRAL'!T43)</f>
        <v>250</v>
      </c>
      <c r="P25" s="86">
        <f>SUM('QUEMADO INTENSIVO'!$T$43)</f>
        <v>0</v>
      </c>
      <c r="Q25" s="49">
        <f>SUM('RECOBRO '!T43)</f>
        <v>316</v>
      </c>
      <c r="R25" s="49">
        <f>SUM(U.T.I!T43)</f>
        <v>90</v>
      </c>
      <c r="S25" s="49">
        <f>SUM(U.C.I!T43)</f>
        <v>10</v>
      </c>
      <c r="T25" s="49">
        <f>SUM(ORTOPEDIA!T43)</f>
        <v>160</v>
      </c>
      <c r="U25" s="53">
        <f>SUM('TRANSPLANTE M.O'!T43)</f>
        <v>0</v>
      </c>
      <c r="V25" s="170">
        <f>'AISLAMIENTO (COVID)'!T43</f>
        <v>68</v>
      </c>
      <c r="W25" s="57">
        <f t="shared" si="3"/>
        <v>8704</v>
      </c>
    </row>
    <row r="26" spans="1:196" ht="17.850000000000001" customHeight="1">
      <c r="A26" s="59" t="s">
        <v>57</v>
      </c>
      <c r="B26" s="53">
        <f t="shared" ref="B26:V26" si="5">SUM(B20*31)</f>
        <v>13547</v>
      </c>
      <c r="C26" s="53">
        <f t="shared" si="5"/>
        <v>1240</v>
      </c>
      <c r="D26" s="53">
        <f t="shared" si="5"/>
        <v>2077</v>
      </c>
      <c r="E26" s="53">
        <f t="shared" si="5"/>
        <v>1302</v>
      </c>
      <c r="F26" s="53">
        <f t="shared" si="5"/>
        <v>1612</v>
      </c>
      <c r="G26" s="53">
        <f t="shared" si="5"/>
        <v>527</v>
      </c>
      <c r="H26" s="53">
        <f t="shared" si="5"/>
        <v>806</v>
      </c>
      <c r="I26" s="53">
        <f t="shared" si="5"/>
        <v>682</v>
      </c>
      <c r="J26" s="53">
        <f t="shared" si="5"/>
        <v>1147</v>
      </c>
      <c r="K26" s="53">
        <f t="shared" si="5"/>
        <v>899</v>
      </c>
      <c r="L26" s="53">
        <f t="shared" si="5"/>
        <v>620</v>
      </c>
      <c r="M26" s="53">
        <f t="shared" si="5"/>
        <v>62</v>
      </c>
      <c r="N26" s="53">
        <f t="shared" si="5"/>
        <v>465</v>
      </c>
      <c r="O26" s="53">
        <f t="shared" si="5"/>
        <v>372</v>
      </c>
      <c r="P26" s="53">
        <f t="shared" si="5"/>
        <v>0</v>
      </c>
      <c r="Q26" s="53">
        <f t="shared" si="5"/>
        <v>279</v>
      </c>
      <c r="R26" s="53">
        <f t="shared" si="5"/>
        <v>434</v>
      </c>
      <c r="S26" s="53">
        <f t="shared" si="5"/>
        <v>310</v>
      </c>
      <c r="T26" s="53">
        <f t="shared" si="5"/>
        <v>403</v>
      </c>
      <c r="U26" s="53">
        <f t="shared" si="5"/>
        <v>62</v>
      </c>
      <c r="V26" s="140">
        <f t="shared" si="5"/>
        <v>248</v>
      </c>
      <c r="W26" s="57">
        <f t="shared" si="3"/>
        <v>13547</v>
      </c>
    </row>
    <row r="27" spans="1:196" ht="26.25" customHeight="1">
      <c r="A27" s="156" t="s">
        <v>58</v>
      </c>
      <c r="B27" s="242" t="s">
        <v>109</v>
      </c>
      <c r="C27" s="214">
        <f>SUM('CORTA EST. RESPIRATORIA'!W43)</f>
        <v>0</v>
      </c>
      <c r="D27" s="215">
        <f>SUM('RN INTERMEDIO '!W43)</f>
        <v>0</v>
      </c>
      <c r="E27" s="215">
        <f>SUM('RN INTENSIVO '!W43)</f>
        <v>3</v>
      </c>
      <c r="F27" s="214">
        <f>SUM('RN C. MINIMOS'!W43)</f>
        <v>0</v>
      </c>
      <c r="G27" s="214">
        <f>SUM('MEDICINA 1'!W43)</f>
        <v>0</v>
      </c>
      <c r="H27" s="214">
        <f>SUM('MEDICINA 2'!W43)</f>
        <v>0</v>
      </c>
      <c r="I27" s="214">
        <f>SUM('MEDICINA 3'!W43)</f>
        <v>0</v>
      </c>
      <c r="J27" s="214">
        <f>SUM('MEDICINA 4'!W43)</f>
        <v>0</v>
      </c>
      <c r="K27" s="214">
        <f>SUM('MEDICINA 5'!W43)</f>
        <v>0</v>
      </c>
      <c r="L27" s="214">
        <f>SUM('MEDICINA 6'!W43)</f>
        <v>0</v>
      </c>
      <c r="M27" s="214">
        <f>SUM('MONITOREO EPILEPSIA '!W43)</f>
        <v>0</v>
      </c>
      <c r="N27" s="216">
        <f>SUM('HEMATO-ONCOLOGIA'!W43)</f>
        <v>0</v>
      </c>
      <c r="O27" s="53">
        <f>SUM('QUEMADO GRAL'!W43)</f>
        <v>0</v>
      </c>
      <c r="P27" s="214">
        <f>SUM('QUEMADO INTENSIVO'!W43)</f>
        <v>0</v>
      </c>
      <c r="Q27" s="214">
        <f>SUM('RECOBRO '!W43)</f>
        <v>0</v>
      </c>
      <c r="R27" s="214">
        <f ca="1">SUM(U.T.I!W43)</f>
        <v>0</v>
      </c>
      <c r="S27" s="217">
        <f>SUM(U.C.I!W43)</f>
        <v>0</v>
      </c>
      <c r="T27" s="214">
        <f>SUM(ORTOPEDIA!W43)</f>
        <v>0</v>
      </c>
      <c r="U27" s="217">
        <f>SUM('TRANSPLANTE M.O'!W43)</f>
        <v>0</v>
      </c>
      <c r="V27" s="218">
        <f>'AISLAMIENTO (COVID)'!W43</f>
        <v>0</v>
      </c>
      <c r="W27" s="221">
        <v>3</v>
      </c>
    </row>
    <row r="28" spans="1:196" ht="17.850000000000001" customHeight="1" thickBot="1">
      <c r="A28" s="60" t="s">
        <v>59</v>
      </c>
      <c r="B28" s="219">
        <v>0</v>
      </c>
      <c r="C28" s="219">
        <v>0</v>
      </c>
      <c r="D28" s="219" t="s">
        <v>64</v>
      </c>
      <c r="E28" s="219" t="s">
        <v>64</v>
      </c>
      <c r="F28" s="219" t="s">
        <v>64</v>
      </c>
      <c r="G28" s="219" t="s">
        <v>64</v>
      </c>
      <c r="H28" s="219" t="s">
        <v>64</v>
      </c>
      <c r="I28" s="219">
        <v>0</v>
      </c>
      <c r="J28" s="219">
        <v>0</v>
      </c>
      <c r="K28" s="219" t="s">
        <v>64</v>
      </c>
      <c r="L28" s="219" t="s">
        <v>64</v>
      </c>
      <c r="M28" s="219">
        <f>SUM('MONITOREO EPILEPSIA '!B48)</f>
        <v>0</v>
      </c>
      <c r="N28" s="219" t="s">
        <v>64</v>
      </c>
      <c r="O28" s="219" t="s">
        <v>64</v>
      </c>
      <c r="P28" s="219" t="s">
        <v>64</v>
      </c>
      <c r="Q28" s="219" t="s">
        <v>64</v>
      </c>
      <c r="R28" s="219">
        <v>0</v>
      </c>
      <c r="S28" s="219">
        <v>0</v>
      </c>
      <c r="T28" s="219" t="s">
        <v>64</v>
      </c>
      <c r="U28" s="219">
        <v>0</v>
      </c>
      <c r="V28" s="220">
        <v>0</v>
      </c>
      <c r="W28" s="57"/>
    </row>
    <row r="29" spans="1:196" ht="55.5" customHeight="1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1:196" ht="15.7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1:196" ht="15.75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1:196" ht="15.75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33" spans="1:196" ht="11.25" customHeight="1">
      <c r="A33" s="244" t="s">
        <v>99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</row>
    <row r="34" spans="1:196" ht="19.5" hidden="1" customHeight="1">
      <c r="A34" s="244" t="s">
        <v>100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</row>
    <row r="35" spans="1:196" ht="12" customHeight="1">
      <c r="A35" s="245" t="s">
        <v>91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</row>
    <row r="36" spans="1:196" ht="13.5" thickBot="1">
      <c r="A36" s="248" t="s">
        <v>108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</row>
    <row r="37" spans="1:196" s="136" customFormat="1" ht="37.5" thickTop="1" thickBot="1">
      <c r="A37" s="187" t="s">
        <v>23</v>
      </c>
      <c r="B37" s="182" t="s">
        <v>92</v>
      </c>
      <c r="C37" s="182" t="s">
        <v>97</v>
      </c>
      <c r="D37" s="182" t="s">
        <v>24</v>
      </c>
      <c r="E37" s="182" t="s">
        <v>25</v>
      </c>
      <c r="F37" s="182" t="s">
        <v>26</v>
      </c>
      <c r="G37" s="183" t="s">
        <v>27</v>
      </c>
      <c r="H37" s="183" t="s">
        <v>28</v>
      </c>
      <c r="I37" s="183" t="s">
        <v>29</v>
      </c>
      <c r="J37" s="183" t="s">
        <v>30</v>
      </c>
      <c r="K37" s="183" t="s">
        <v>31</v>
      </c>
      <c r="L37" s="183" t="s">
        <v>32</v>
      </c>
      <c r="M37" s="183" t="s">
        <v>95</v>
      </c>
      <c r="N37" s="183" t="s">
        <v>33</v>
      </c>
      <c r="O37" s="183" t="s">
        <v>34</v>
      </c>
      <c r="P37" s="183" t="s">
        <v>35</v>
      </c>
      <c r="Q37" s="183" t="s">
        <v>36</v>
      </c>
      <c r="R37" s="183" t="s">
        <v>37</v>
      </c>
      <c r="S37" s="182" t="s">
        <v>38</v>
      </c>
      <c r="T37" s="183" t="s">
        <v>39</v>
      </c>
      <c r="U37" s="182" t="s">
        <v>40</v>
      </c>
      <c r="V37" s="184" t="s">
        <v>101</v>
      </c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6"/>
      <c r="DP37" s="186"/>
      <c r="DQ37" s="186"/>
      <c r="DR37" s="186"/>
      <c r="DS37" s="186"/>
      <c r="DT37" s="186"/>
      <c r="DU37" s="186"/>
      <c r="DV37" s="186"/>
      <c r="DW37" s="186"/>
      <c r="DX37" s="186"/>
      <c r="DY37" s="186"/>
      <c r="DZ37" s="186"/>
      <c r="EA37" s="186"/>
      <c r="EB37" s="186"/>
      <c r="EC37" s="186"/>
      <c r="ED37" s="186"/>
      <c r="EE37" s="186"/>
      <c r="EF37" s="186"/>
      <c r="EG37" s="186"/>
      <c r="EH37" s="186"/>
      <c r="EI37" s="186"/>
      <c r="EJ37" s="186"/>
      <c r="EK37" s="186"/>
      <c r="EL37" s="186"/>
      <c r="EM37" s="186"/>
      <c r="EN37" s="186"/>
      <c r="EO37" s="186"/>
      <c r="EP37" s="186"/>
      <c r="EQ37" s="186"/>
      <c r="ER37" s="186"/>
      <c r="ES37" s="186"/>
      <c r="ET37" s="186"/>
      <c r="EU37" s="186"/>
      <c r="EV37" s="186"/>
      <c r="EW37" s="186"/>
      <c r="EX37" s="186"/>
      <c r="EY37" s="186"/>
      <c r="EZ37" s="186"/>
      <c r="FA37" s="186"/>
      <c r="FB37" s="186"/>
      <c r="FC37" s="186"/>
      <c r="FD37" s="186"/>
      <c r="FE37" s="186"/>
      <c r="FF37" s="186"/>
      <c r="FG37" s="186"/>
      <c r="FH37" s="186"/>
      <c r="FI37" s="186"/>
      <c r="FJ37" s="186"/>
      <c r="FK37" s="186"/>
      <c r="FL37" s="186"/>
      <c r="FM37" s="186"/>
      <c r="FN37" s="186"/>
      <c r="FO37" s="186"/>
      <c r="FP37" s="186"/>
      <c r="FQ37" s="186"/>
      <c r="FR37" s="186"/>
      <c r="FS37" s="186"/>
      <c r="FT37" s="186"/>
      <c r="FU37" s="186"/>
      <c r="FV37" s="186"/>
      <c r="FW37" s="186"/>
      <c r="FX37" s="186"/>
      <c r="FY37" s="186"/>
      <c r="FZ37" s="186"/>
      <c r="GA37" s="186"/>
      <c r="GB37" s="186"/>
      <c r="GC37" s="186"/>
      <c r="GD37" s="186"/>
      <c r="GE37" s="186"/>
      <c r="GF37" s="186"/>
      <c r="GG37" s="186"/>
      <c r="GH37" s="186"/>
      <c r="GI37" s="186"/>
      <c r="GJ37" s="186"/>
      <c r="GK37" s="186"/>
      <c r="GL37" s="186"/>
      <c r="GM37" s="186"/>
      <c r="GN37" s="186"/>
    </row>
    <row r="38" spans="1:196" ht="27" customHeight="1">
      <c r="A38" s="63" t="s">
        <v>60</v>
      </c>
      <c r="B38" s="64"/>
      <c r="C38" s="64"/>
      <c r="D38" s="64"/>
      <c r="E38" s="64"/>
      <c r="F38" s="64"/>
      <c r="G38" s="65"/>
      <c r="H38" s="65"/>
      <c r="I38" s="66"/>
      <c r="J38" s="66"/>
      <c r="K38" s="66"/>
      <c r="L38" s="66"/>
      <c r="M38" s="66"/>
      <c r="N38" s="64"/>
      <c r="O38" s="66"/>
      <c r="P38" s="67"/>
      <c r="Q38" s="66"/>
      <c r="R38" s="68" t="s">
        <v>61</v>
      </c>
      <c r="S38" s="176"/>
      <c r="T38" s="177"/>
      <c r="U38" s="177"/>
      <c r="V38" s="178"/>
    </row>
    <row r="39" spans="1:196" ht="25.5" customHeight="1">
      <c r="A39" s="154" t="s">
        <v>62</v>
      </c>
      <c r="B39" s="95">
        <f t="shared" ref="B39:O39" si="6">SUM(B15/B13*100)</f>
        <v>1.601325234676974</v>
      </c>
      <c r="C39" s="95">
        <f t="shared" si="6"/>
        <v>0</v>
      </c>
      <c r="D39" s="95">
        <f t="shared" si="6"/>
        <v>0</v>
      </c>
      <c r="E39" s="95">
        <f t="shared" si="6"/>
        <v>12.418300653594772</v>
      </c>
      <c r="F39" s="95">
        <f t="shared" si="6"/>
        <v>0</v>
      </c>
      <c r="G39" s="95">
        <f t="shared" si="6"/>
        <v>0</v>
      </c>
      <c r="H39" s="95">
        <f t="shared" si="6"/>
        <v>1.4084507042253522</v>
      </c>
      <c r="I39" s="95">
        <f t="shared" si="6"/>
        <v>0</v>
      </c>
      <c r="J39" s="95">
        <f t="shared" si="6"/>
        <v>0.67567567567567566</v>
      </c>
      <c r="K39" s="95">
        <f t="shared" si="6"/>
        <v>0</v>
      </c>
      <c r="L39" s="95">
        <f t="shared" si="6"/>
        <v>0</v>
      </c>
      <c r="M39" s="95">
        <v>0</v>
      </c>
      <c r="N39" s="95">
        <f t="shared" si="6"/>
        <v>0</v>
      </c>
      <c r="O39" s="95">
        <f t="shared" si="6"/>
        <v>0</v>
      </c>
      <c r="P39" s="95">
        <v>0</v>
      </c>
      <c r="Q39" s="95">
        <v>0</v>
      </c>
      <c r="R39" s="95">
        <f>SUM(R15/R13*100)</f>
        <v>9.7560975609756095</v>
      </c>
      <c r="S39" s="95">
        <f>SUM(S15/S13*100)</f>
        <v>8.1081081081081088</v>
      </c>
      <c r="T39" s="95">
        <f>SUM(T15/T13*100)</f>
        <v>0</v>
      </c>
      <c r="U39" s="179">
        <v>0</v>
      </c>
      <c r="V39" s="141">
        <f>SUM(V15/V13*100)</f>
        <v>0</v>
      </c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</row>
    <row r="40" spans="1:196" ht="25.5" customHeight="1">
      <c r="A40" s="153" t="s">
        <v>63</v>
      </c>
      <c r="B40" s="96">
        <f t="shared" ref="B40:T40" si="7">B15/(B14+B15)*100</f>
        <v>2.7384324834749765</v>
      </c>
      <c r="C40" s="96">
        <f t="shared" si="7"/>
        <v>0</v>
      </c>
      <c r="D40" s="96">
        <f t="shared" si="7"/>
        <v>0</v>
      </c>
      <c r="E40" s="97">
        <f>E15/(E14+E15+E16)*100</f>
        <v>15.079365079365079</v>
      </c>
      <c r="F40" s="96">
        <f t="shared" si="7"/>
        <v>0</v>
      </c>
      <c r="G40" s="96">
        <f t="shared" si="7"/>
        <v>0</v>
      </c>
      <c r="H40" s="96">
        <f t="shared" si="7"/>
        <v>2.5641025641025639</v>
      </c>
      <c r="I40" s="96">
        <f t="shared" si="7"/>
        <v>0</v>
      </c>
      <c r="J40" s="96">
        <f t="shared" si="7"/>
        <v>0.99009900990099009</v>
      </c>
      <c r="K40" s="96">
        <f t="shared" si="7"/>
        <v>0</v>
      </c>
      <c r="L40" s="96">
        <f t="shared" si="7"/>
        <v>0</v>
      </c>
      <c r="M40" s="96">
        <v>0</v>
      </c>
      <c r="N40" s="96">
        <f t="shared" si="7"/>
        <v>0</v>
      </c>
      <c r="O40" s="96">
        <f t="shared" si="7"/>
        <v>0</v>
      </c>
      <c r="P40" s="97">
        <v>0</v>
      </c>
      <c r="Q40" s="96">
        <v>0</v>
      </c>
      <c r="R40" s="97">
        <f>R15/(R14+R15+R16)*100</f>
        <v>15.384615384615385</v>
      </c>
      <c r="S40" s="97">
        <f>S15/(S14+S15+S16)*100</f>
        <v>11.111111111111111</v>
      </c>
      <c r="T40" s="96">
        <f t="shared" si="7"/>
        <v>0</v>
      </c>
      <c r="U40" s="96" t="s">
        <v>64</v>
      </c>
      <c r="V40" s="104">
        <f>V15/(V14+V15)*100</f>
        <v>0</v>
      </c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</row>
    <row r="41" spans="1:196" ht="25.5" customHeight="1">
      <c r="A41" s="157" t="s">
        <v>94</v>
      </c>
      <c r="B41" s="70">
        <f t="shared" ref="B41:M41" si="8">B19/(B20*31)*100</f>
        <v>73.086292168007674</v>
      </c>
      <c r="C41" s="70">
        <f t="shared" si="8"/>
        <v>77.822580645161281</v>
      </c>
      <c r="D41" s="70">
        <f t="shared" si="8"/>
        <v>79.874819451131444</v>
      </c>
      <c r="E41" s="70">
        <f t="shared" si="8"/>
        <v>80.875576036866363</v>
      </c>
      <c r="F41" s="70">
        <f t="shared" si="8"/>
        <v>48.945409429280396</v>
      </c>
      <c r="G41" s="70">
        <f t="shared" si="8"/>
        <v>75.711574952561662</v>
      </c>
      <c r="H41" s="70">
        <f t="shared" si="8"/>
        <v>92.555831265508687</v>
      </c>
      <c r="I41" s="70">
        <f t="shared" si="8"/>
        <v>87.976539589442808</v>
      </c>
      <c r="J41" s="70">
        <f t="shared" si="8"/>
        <v>78.814298169136876</v>
      </c>
      <c r="K41" s="70">
        <f t="shared" si="8"/>
        <v>78.865406006674078</v>
      </c>
      <c r="L41" s="70">
        <f t="shared" si="8"/>
        <v>87.741935483870975</v>
      </c>
      <c r="M41" s="70">
        <f t="shared" si="8"/>
        <v>8.064516129032258</v>
      </c>
      <c r="N41" s="70">
        <f>N19/(N20*30*100)</f>
        <v>4.288888888888889E-3</v>
      </c>
      <c r="O41" s="70">
        <f t="shared" ref="O41" si="9">O19/(O20*30)*100</f>
        <v>50.277777777777779</v>
      </c>
      <c r="P41" s="70">
        <v>0</v>
      </c>
      <c r="Q41" s="70">
        <v>0</v>
      </c>
      <c r="R41" s="70">
        <f>R19/(R20*30)*100</f>
        <v>91.19047619047619</v>
      </c>
      <c r="S41" s="70">
        <f>S19/(S20*30)*100</f>
        <v>88.666666666666671</v>
      </c>
      <c r="T41" s="70">
        <f>T19/(T20*30)*100</f>
        <v>33.076923076923073</v>
      </c>
      <c r="U41" s="180">
        <f>U19/(U20*30)*100</f>
        <v>0</v>
      </c>
      <c r="V41" s="181">
        <f>V19/(V20*30)*100</f>
        <v>61.666666666666671</v>
      </c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</row>
    <row r="42" spans="1:196" ht="19.5" customHeight="1">
      <c r="A42" s="71" t="s">
        <v>65</v>
      </c>
      <c r="B42" s="96">
        <f t="shared" ref="B42:O42" si="10">B25/(B14+B15)</f>
        <v>8.2190745986779987</v>
      </c>
      <c r="C42" s="96">
        <f t="shared" si="10"/>
        <v>3.3029197080291972</v>
      </c>
      <c r="D42" s="96">
        <f t="shared" si="10"/>
        <v>8.0649350649350655</v>
      </c>
      <c r="E42" s="96">
        <f t="shared" si="10"/>
        <v>12.947368421052632</v>
      </c>
      <c r="F42" s="96">
        <f t="shared" si="10"/>
        <v>16.948905109489051</v>
      </c>
      <c r="G42" s="96">
        <f t="shared" si="10"/>
        <v>8.9142857142857146</v>
      </c>
      <c r="H42" s="96">
        <f t="shared" si="10"/>
        <v>15.743589743589743</v>
      </c>
      <c r="I42" s="96">
        <f t="shared" si="10"/>
        <v>8</v>
      </c>
      <c r="J42" s="96">
        <f t="shared" si="10"/>
        <v>7.9306930693069306</v>
      </c>
      <c r="K42" s="96">
        <f t="shared" si="10"/>
        <v>9.861538461538462</v>
      </c>
      <c r="L42" s="96">
        <f t="shared" si="10"/>
        <v>6.0365853658536581</v>
      </c>
      <c r="M42" s="96">
        <f t="shared" si="10"/>
        <v>1.6666666666666667</v>
      </c>
      <c r="N42" s="96">
        <f t="shared" si="10"/>
        <v>7.1724137931034484</v>
      </c>
      <c r="O42" s="96">
        <f t="shared" si="10"/>
        <v>10</v>
      </c>
      <c r="P42" s="96">
        <v>0</v>
      </c>
      <c r="Q42" s="96">
        <v>0</v>
      </c>
      <c r="R42" s="96">
        <f>R25/(R14+R15)</f>
        <v>22.5</v>
      </c>
      <c r="S42" s="96">
        <f>S25/(S14+S15)</f>
        <v>3.3333333333333335</v>
      </c>
      <c r="T42" s="96">
        <f>T25/(T14+T15)</f>
        <v>5.161290322580645</v>
      </c>
      <c r="U42" s="96">
        <v>0</v>
      </c>
      <c r="V42" s="104">
        <f>V25/(V14+V15)</f>
        <v>2.72</v>
      </c>
      <c r="W42" s="69"/>
    </row>
    <row r="43" spans="1:196" ht="25.5" customHeight="1">
      <c r="A43" s="72" t="s">
        <v>66</v>
      </c>
      <c r="B43" s="98">
        <f t="shared" ref="B43:V43" si="11">SUM(B19/31)</f>
        <v>319.38709677419354</v>
      </c>
      <c r="C43" s="98">
        <f t="shared" si="11"/>
        <v>31.129032258064516</v>
      </c>
      <c r="D43" s="98">
        <f t="shared" si="11"/>
        <v>53.516129032258064</v>
      </c>
      <c r="E43" s="98">
        <f t="shared" si="11"/>
        <v>33.967741935483872</v>
      </c>
      <c r="F43" s="98">
        <f t="shared" si="11"/>
        <v>25.451612903225808</v>
      </c>
      <c r="G43" s="98">
        <f t="shared" si="11"/>
        <v>12.870967741935484</v>
      </c>
      <c r="H43" s="98">
        <f t="shared" si="11"/>
        <v>24.06451612903226</v>
      </c>
      <c r="I43" s="98">
        <f t="shared" si="11"/>
        <v>19.35483870967742</v>
      </c>
      <c r="J43" s="98">
        <f t="shared" si="11"/>
        <v>29.161290322580644</v>
      </c>
      <c r="K43" s="98">
        <f t="shared" si="11"/>
        <v>22.870967741935484</v>
      </c>
      <c r="L43" s="98">
        <f t="shared" si="11"/>
        <v>17.548387096774192</v>
      </c>
      <c r="M43" s="223">
        <f t="shared" si="11"/>
        <v>0.16129032258064516</v>
      </c>
      <c r="N43" s="98">
        <f t="shared" si="11"/>
        <v>6.225806451612903</v>
      </c>
      <c r="O43" s="98">
        <f t="shared" si="11"/>
        <v>5.838709677419355</v>
      </c>
      <c r="P43" s="98">
        <f t="shared" si="11"/>
        <v>0.35483870967741937</v>
      </c>
      <c r="Q43" s="98">
        <f t="shared" si="11"/>
        <v>7</v>
      </c>
      <c r="R43" s="98">
        <f t="shared" si="11"/>
        <v>12.35483870967742</v>
      </c>
      <c r="S43" s="98">
        <f t="shared" si="11"/>
        <v>8.5806451612903221</v>
      </c>
      <c r="T43" s="98">
        <f t="shared" si="11"/>
        <v>4.161290322580645</v>
      </c>
      <c r="U43" s="98">
        <f t="shared" si="11"/>
        <v>0</v>
      </c>
      <c r="V43" s="130">
        <f t="shared" si="11"/>
        <v>4.774193548387097</v>
      </c>
    </row>
    <row r="44" spans="1:196" ht="25.5" customHeight="1" thickBot="1">
      <c r="A44" s="73" t="s">
        <v>67</v>
      </c>
      <c r="B44" s="99">
        <f>SUM(B14:B16)/B20</f>
        <v>3.3638443935926774</v>
      </c>
      <c r="C44" s="99">
        <f>SUM(C14:C16)/C20</f>
        <v>7.625</v>
      </c>
      <c r="D44" s="99">
        <f t="shared" ref="D44:U44" si="12">SUM(D14:D16)/D20</f>
        <v>3.3880597014925371</v>
      </c>
      <c r="E44" s="99">
        <f t="shared" si="12"/>
        <v>3</v>
      </c>
      <c r="F44" s="99">
        <f t="shared" si="12"/>
        <v>2.9038461538461537</v>
      </c>
      <c r="G44" s="99">
        <f t="shared" si="12"/>
        <v>2.4117647058823528</v>
      </c>
      <c r="H44" s="99">
        <f t="shared" si="12"/>
        <v>1.7692307692307692</v>
      </c>
      <c r="I44" s="99">
        <f t="shared" si="12"/>
        <v>3.7727272727272729</v>
      </c>
      <c r="J44" s="99">
        <f t="shared" si="12"/>
        <v>3.0810810810810811</v>
      </c>
      <c r="K44" s="99">
        <f t="shared" si="12"/>
        <v>2.5862068965517242</v>
      </c>
      <c r="L44" s="99">
        <f t="shared" si="12"/>
        <v>4.55</v>
      </c>
      <c r="M44" s="99">
        <f>SUM(M14:M16)/M20</f>
        <v>1.5</v>
      </c>
      <c r="N44" s="99">
        <f t="shared" si="12"/>
        <v>2</v>
      </c>
      <c r="O44" s="99">
        <f t="shared" si="12"/>
        <v>2.3333333333333335</v>
      </c>
      <c r="P44" s="99">
        <v>0</v>
      </c>
      <c r="Q44" s="99">
        <v>0</v>
      </c>
      <c r="R44" s="99">
        <f t="shared" si="12"/>
        <v>1.8571428571428572</v>
      </c>
      <c r="S44" s="133">
        <f t="shared" si="12"/>
        <v>2.7</v>
      </c>
      <c r="T44" s="133">
        <f t="shared" si="12"/>
        <v>2.4615384615384617</v>
      </c>
      <c r="U44" s="133">
        <f t="shared" si="12"/>
        <v>0</v>
      </c>
      <c r="V44" s="142">
        <f>SUM(V14:V16)/V20</f>
        <v>4.25</v>
      </c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</row>
    <row r="45" spans="1:196" ht="12" customHeight="1">
      <c r="A45" t="s">
        <v>90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 t="s">
        <v>89</v>
      </c>
      <c r="Q45" s="74" t="s">
        <v>93</v>
      </c>
      <c r="R45" s="74"/>
      <c r="S45" s="74"/>
      <c r="T45" s="74"/>
      <c r="U45" s="74"/>
    </row>
    <row r="46" spans="1:196">
      <c r="A46" s="75" t="s">
        <v>87</v>
      </c>
      <c r="B46" s="76"/>
      <c r="C46" s="76"/>
      <c r="D46" s="76"/>
      <c r="E46" s="77"/>
      <c r="F46" s="77"/>
      <c r="G46" s="77"/>
      <c r="H46" s="77"/>
      <c r="I46" s="77"/>
      <c r="J46" s="77"/>
      <c r="O46" s="6"/>
    </row>
    <row r="47" spans="1:196">
      <c r="A47" s="78" t="s">
        <v>88</v>
      </c>
      <c r="B47" s="76"/>
      <c r="C47" s="76"/>
      <c r="D47" s="76"/>
      <c r="E47" s="77"/>
      <c r="F47" s="77"/>
      <c r="G47" s="77"/>
      <c r="H47" s="77"/>
      <c r="I47" s="77"/>
      <c r="J47" s="77"/>
      <c r="O47" s="6"/>
    </row>
    <row r="48" spans="1:196">
      <c r="A48" s="75"/>
      <c r="B48" s="76"/>
      <c r="C48" s="76"/>
      <c r="D48" s="76"/>
      <c r="E48" s="77"/>
      <c r="F48" s="77"/>
      <c r="G48" s="77"/>
      <c r="H48" s="77"/>
      <c r="I48" s="77"/>
      <c r="J48" s="77"/>
      <c r="O48" s="6"/>
    </row>
    <row r="49" spans="1:21">
      <c r="A49" s="75"/>
      <c r="B49" s="79"/>
      <c r="C49" s="79"/>
      <c r="D49" s="79"/>
      <c r="O49" s="6"/>
    </row>
    <row r="50" spans="1:21">
      <c r="B50" s="6"/>
      <c r="C50" s="6"/>
      <c r="D50" s="6"/>
      <c r="O50" s="6"/>
    </row>
    <row r="51" spans="1:21">
      <c r="A51" s="247"/>
      <c r="B51" s="247"/>
      <c r="C51" s="247"/>
      <c r="O51" s="6"/>
    </row>
    <row r="52" spans="1:21">
      <c r="O52" s="6"/>
    </row>
    <row r="53" spans="1:21">
      <c r="B53" s="6"/>
      <c r="O53" s="6"/>
    </row>
    <row r="54" spans="1:21">
      <c r="B54" s="6"/>
      <c r="O54" s="6"/>
    </row>
    <row r="55" spans="1:21">
      <c r="B55" s="6"/>
      <c r="O55" s="6"/>
    </row>
    <row r="56" spans="1:21" ht="24.95" customHeight="1">
      <c r="B56" s="6"/>
      <c r="O56" s="6"/>
    </row>
    <row r="57" spans="1:21" ht="24.95" customHeight="1">
      <c r="B57" s="6"/>
      <c r="O57" s="6"/>
    </row>
    <row r="58" spans="1:21" ht="24.95" customHeight="1">
      <c r="B58" s="6"/>
      <c r="C58" s="6"/>
      <c r="D58" s="6"/>
      <c r="O58" s="6"/>
    </row>
    <row r="59" spans="1:21" ht="24.95" customHeight="1">
      <c r="B59" s="6"/>
      <c r="C59" s="6"/>
      <c r="D59" s="6"/>
      <c r="O59" s="6"/>
    </row>
    <row r="60" spans="1:21" ht="24.95" customHeight="1">
      <c r="B60" s="6"/>
      <c r="C60" s="6"/>
      <c r="D60" s="6"/>
      <c r="O60" s="6"/>
    </row>
    <row r="61" spans="1:21" ht="14.25" customHeight="1">
      <c r="B61" s="6"/>
      <c r="C61" s="6"/>
      <c r="D61" s="6"/>
      <c r="O61" s="6"/>
    </row>
    <row r="62" spans="1:21">
      <c r="B62" s="6"/>
      <c r="C62" s="6"/>
      <c r="D62" s="6"/>
      <c r="O62" s="6"/>
    </row>
    <row r="63" spans="1:21">
      <c r="B63" s="6"/>
      <c r="C63" s="6"/>
      <c r="D63" s="6"/>
      <c r="O63" s="6"/>
    </row>
    <row r="64" spans="1:21" ht="15">
      <c r="A64" s="80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2"/>
    </row>
    <row r="65" spans="1:21" ht="15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</row>
    <row r="66" spans="1:21" ht="15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</row>
    <row r="67" spans="1:21" ht="15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</row>
    <row r="68" spans="1:21" ht="15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2"/>
      <c r="P68" s="81"/>
      <c r="Q68" s="81"/>
      <c r="R68" s="81"/>
      <c r="S68" s="81"/>
      <c r="T68" s="81"/>
      <c r="U68" s="82"/>
    </row>
    <row r="69" spans="1:21" ht="15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</row>
    <row r="70" spans="1:21" ht="15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2"/>
      <c r="P70" s="81"/>
      <c r="Q70" s="81"/>
      <c r="R70" s="81"/>
      <c r="S70" s="81"/>
      <c r="T70" s="81"/>
      <c r="U70" s="82"/>
    </row>
    <row r="71" spans="1:21">
      <c r="B71" s="6"/>
      <c r="C71" s="6"/>
      <c r="D71" s="6"/>
    </row>
    <row r="72" spans="1:21">
      <c r="B72" s="6"/>
      <c r="C72" s="6"/>
      <c r="D72" s="6"/>
    </row>
    <row r="73" spans="1:21">
      <c r="B73" s="6"/>
      <c r="C73" s="6"/>
      <c r="D73" s="6"/>
    </row>
    <row r="74" spans="1:21">
      <c r="B74" s="6"/>
      <c r="C74" s="6"/>
      <c r="D74" s="6"/>
    </row>
    <row r="75" spans="1:21">
      <c r="B75" s="6"/>
      <c r="C75" s="6"/>
      <c r="D75" s="6"/>
    </row>
    <row r="76" spans="1:21">
      <c r="B76" s="6"/>
      <c r="C76" s="6"/>
      <c r="D76" s="6"/>
    </row>
    <row r="77" spans="1:21">
      <c r="B77" s="6"/>
      <c r="C77" s="6"/>
      <c r="D77" s="6"/>
    </row>
    <row r="78" spans="1:21">
      <c r="B78" s="6"/>
      <c r="C78" s="6"/>
      <c r="D78" s="6"/>
    </row>
    <row r="79" spans="1:21">
      <c r="B79" s="6"/>
      <c r="C79" s="6"/>
      <c r="D79" s="6"/>
    </row>
    <row r="80" spans="1:21">
      <c r="B80" s="6"/>
      <c r="C80" s="6"/>
      <c r="D80" s="6"/>
    </row>
    <row r="81" spans="2:4">
      <c r="B81" s="6"/>
      <c r="C81" s="6"/>
      <c r="D81" s="6"/>
    </row>
    <row r="82" spans="2:4">
      <c r="B82" s="6"/>
      <c r="C82" s="6"/>
      <c r="D82" s="6"/>
    </row>
    <row r="83" spans="2:4">
      <c r="B83" s="6"/>
      <c r="C83" s="6"/>
      <c r="D83" s="6"/>
    </row>
    <row r="84" spans="2:4">
      <c r="B84" s="6"/>
      <c r="C84" s="6"/>
      <c r="D84" s="6"/>
    </row>
    <row r="85" spans="2:4">
      <c r="B85" s="6"/>
      <c r="C85" s="6"/>
      <c r="D85" s="6"/>
    </row>
    <row r="86" spans="2:4">
      <c r="B86" s="6"/>
      <c r="C86" s="6"/>
      <c r="D86" s="6"/>
    </row>
    <row r="87" spans="2:4">
      <c r="B87" s="6"/>
      <c r="C87" s="6"/>
      <c r="D87" s="6"/>
    </row>
    <row r="88" spans="2:4">
      <c r="B88" s="6"/>
      <c r="C88" s="6"/>
      <c r="D88" s="6"/>
    </row>
    <row r="89" spans="2:4">
      <c r="B89" s="6"/>
      <c r="C89" s="6"/>
      <c r="D89" s="6"/>
    </row>
    <row r="90" spans="2:4">
      <c r="B90" s="6"/>
      <c r="C90" s="6"/>
      <c r="D90" s="6"/>
    </row>
    <row r="91" spans="2:4">
      <c r="B91" s="6"/>
      <c r="C91" s="6"/>
      <c r="D91" s="6"/>
    </row>
    <row r="92" spans="2:4">
      <c r="B92" s="6"/>
      <c r="C92" s="6"/>
      <c r="D92" s="6"/>
    </row>
    <row r="93" spans="2:4">
      <c r="B93" s="6"/>
      <c r="C93" s="6"/>
      <c r="D93" s="6"/>
    </row>
    <row r="94" spans="2:4">
      <c r="B94" s="6"/>
      <c r="C94" s="6"/>
      <c r="D94" s="6"/>
    </row>
    <row r="95" spans="2:4">
      <c r="B95" s="6"/>
      <c r="C95" s="6"/>
      <c r="D95" s="6"/>
    </row>
    <row r="96" spans="2:4">
      <c r="B96" s="6"/>
      <c r="C96" s="6"/>
      <c r="D96" s="6"/>
    </row>
    <row r="97" spans="2:4">
      <c r="B97" s="6"/>
      <c r="C97" s="6"/>
      <c r="D97" s="6"/>
    </row>
    <row r="98" spans="2:4">
      <c r="B98" s="6"/>
      <c r="C98" s="6"/>
      <c r="D98" s="6"/>
    </row>
    <row r="99" spans="2:4">
      <c r="B99" s="6"/>
      <c r="C99" s="6"/>
      <c r="D99" s="6"/>
    </row>
    <row r="100" spans="2:4">
      <c r="B100" s="6"/>
      <c r="C100" s="6"/>
      <c r="D100" s="6"/>
    </row>
    <row r="101" spans="2:4">
      <c r="B101" s="6"/>
      <c r="C101" s="6"/>
      <c r="D101" s="6"/>
    </row>
    <row r="102" spans="2:4">
      <c r="B102" s="6"/>
      <c r="C102" s="6"/>
      <c r="D102" s="6"/>
    </row>
    <row r="103" spans="2:4">
      <c r="B103" s="6"/>
      <c r="C103" s="6"/>
      <c r="D103" s="6"/>
    </row>
    <row r="104" spans="2:4">
      <c r="B104" s="6"/>
      <c r="C104" s="6"/>
      <c r="D104" s="6"/>
    </row>
    <row r="105" spans="2:4">
      <c r="B105" s="6"/>
      <c r="C105" s="6"/>
      <c r="D105" s="6"/>
    </row>
    <row r="106" spans="2:4">
      <c r="B106" s="6"/>
      <c r="C106" s="6"/>
      <c r="D106" s="6"/>
    </row>
    <row r="107" spans="2:4">
      <c r="B107" s="6"/>
      <c r="C107" s="6"/>
      <c r="D107" s="6"/>
    </row>
    <row r="108" spans="2:4">
      <c r="B108" s="6"/>
      <c r="C108" s="6"/>
      <c r="D108" s="6"/>
    </row>
    <row r="109" spans="2:4">
      <c r="B109" s="6"/>
      <c r="C109" s="6"/>
      <c r="D109" s="6"/>
    </row>
    <row r="110" spans="2:4">
      <c r="B110" s="6"/>
      <c r="C110" s="6"/>
      <c r="D110" s="6"/>
    </row>
    <row r="111" spans="2:4">
      <c r="B111" s="6"/>
      <c r="C111" s="6"/>
      <c r="D111" s="6"/>
    </row>
    <row r="112" spans="2:4">
      <c r="B112" s="6"/>
      <c r="C112" s="6"/>
      <c r="D112" s="6"/>
    </row>
    <row r="113" spans="2:4">
      <c r="B113" s="6"/>
      <c r="C113" s="6"/>
      <c r="D113" s="6"/>
    </row>
    <row r="114" spans="2:4">
      <c r="B114" s="6"/>
      <c r="C114" s="6"/>
      <c r="D114" s="6"/>
    </row>
    <row r="115" spans="2:4">
      <c r="B115" s="6"/>
      <c r="C115" s="6"/>
      <c r="D115" s="6"/>
    </row>
    <row r="116" spans="2:4">
      <c r="B116" s="6"/>
      <c r="C116" s="6"/>
      <c r="D116" s="6"/>
    </row>
    <row r="117" spans="2:4">
      <c r="B117" s="6"/>
      <c r="C117" s="6"/>
      <c r="D117" s="6"/>
    </row>
    <row r="118" spans="2:4">
      <c r="B118" s="6"/>
      <c r="C118" s="6"/>
      <c r="D118" s="6"/>
    </row>
    <row r="119" spans="2:4">
      <c r="B119" s="6"/>
      <c r="C119" s="6"/>
      <c r="D119" s="6"/>
    </row>
    <row r="120" spans="2:4">
      <c r="B120" s="6"/>
      <c r="C120" s="6"/>
      <c r="D120" s="6"/>
    </row>
    <row r="121" spans="2:4">
      <c r="B121" s="6"/>
      <c r="C121" s="6"/>
      <c r="D121" s="6"/>
    </row>
    <row r="122" spans="2:4">
      <c r="B122" s="6"/>
      <c r="C122" s="6"/>
      <c r="D122" s="6"/>
    </row>
    <row r="123" spans="2:4">
      <c r="B123" s="6"/>
      <c r="C123" s="6"/>
      <c r="D123" s="6"/>
    </row>
    <row r="124" spans="2:4">
      <c r="B124" s="6"/>
      <c r="C124" s="6"/>
      <c r="D124" s="6"/>
    </row>
    <row r="125" spans="2:4">
      <c r="B125" s="6"/>
      <c r="C125" s="6"/>
      <c r="D125" s="6"/>
    </row>
    <row r="126" spans="2:4">
      <c r="B126" s="6"/>
      <c r="C126" s="6"/>
      <c r="D126" s="6"/>
    </row>
    <row r="127" spans="2:4">
      <c r="B127" s="6"/>
      <c r="C127" s="6"/>
      <c r="D127" s="6"/>
    </row>
    <row r="128" spans="2:4">
      <c r="B128" s="6"/>
      <c r="C128" s="6"/>
      <c r="D128" s="6"/>
    </row>
    <row r="129" spans="2:4">
      <c r="B129" s="6"/>
      <c r="C129" s="6"/>
      <c r="D129" s="6"/>
    </row>
    <row r="130" spans="2:4">
      <c r="B130" s="6"/>
      <c r="C130" s="6"/>
      <c r="D130" s="6"/>
    </row>
    <row r="131" spans="2:4">
      <c r="B131" s="6"/>
      <c r="C131" s="6"/>
      <c r="D131" s="6"/>
    </row>
    <row r="132" spans="2:4">
      <c r="B132" s="6"/>
      <c r="C132" s="6"/>
      <c r="D132" s="6"/>
    </row>
    <row r="133" spans="2:4">
      <c r="B133" s="6"/>
      <c r="C133" s="6"/>
      <c r="D133" s="6"/>
    </row>
    <row r="134" spans="2:4">
      <c r="B134" s="6"/>
      <c r="C134" s="6"/>
      <c r="D134" s="6"/>
    </row>
    <row r="135" spans="2:4">
      <c r="B135" s="6"/>
      <c r="C135" s="6"/>
      <c r="D135" s="6"/>
    </row>
    <row r="136" spans="2:4">
      <c r="B136" s="6"/>
      <c r="C136" s="6"/>
      <c r="D136" s="6"/>
    </row>
    <row r="137" spans="2:4">
      <c r="B137" s="6"/>
      <c r="C137" s="6"/>
      <c r="D137" s="6"/>
    </row>
    <row r="138" spans="2:4">
      <c r="B138" s="6"/>
      <c r="C138" s="6"/>
      <c r="D138" s="6"/>
    </row>
    <row r="139" spans="2:4">
      <c r="B139" s="6"/>
      <c r="C139" s="6"/>
      <c r="D139" s="6"/>
    </row>
    <row r="140" spans="2:4">
      <c r="B140" s="6"/>
      <c r="C140" s="6"/>
      <c r="D140" s="6"/>
    </row>
    <row r="141" spans="2:4">
      <c r="B141" s="6"/>
      <c r="C141" s="6"/>
      <c r="D141" s="6"/>
    </row>
    <row r="142" spans="2:4">
      <c r="B142" s="6"/>
      <c r="C142" s="6"/>
      <c r="D142" s="6"/>
    </row>
    <row r="143" spans="2:4">
      <c r="B143" s="6"/>
      <c r="C143" s="6"/>
      <c r="D143" s="6"/>
    </row>
    <row r="144" spans="2:4">
      <c r="B144" s="6"/>
      <c r="C144" s="6"/>
      <c r="D144" s="6"/>
    </row>
    <row r="145" spans="2:4">
      <c r="B145" s="6"/>
      <c r="C145" s="6"/>
      <c r="D145" s="6"/>
    </row>
    <row r="146" spans="2:4">
      <c r="B146" s="6"/>
      <c r="C146" s="6"/>
      <c r="D146" s="6"/>
    </row>
    <row r="147" spans="2:4">
      <c r="B147" s="6"/>
      <c r="C147" s="6"/>
      <c r="D147" s="6"/>
    </row>
    <row r="148" spans="2:4">
      <c r="B148" s="6"/>
      <c r="C148" s="6"/>
      <c r="D148" s="6"/>
    </row>
  </sheetData>
  <mergeCells count="13">
    <mergeCell ref="A3:V3"/>
    <mergeCell ref="A4:V4"/>
    <mergeCell ref="A5:V5"/>
    <mergeCell ref="A67:U67"/>
    <mergeCell ref="A69:U69"/>
    <mergeCell ref="A51:C51"/>
    <mergeCell ref="A6:U6"/>
    <mergeCell ref="A36:U36"/>
    <mergeCell ref="A33:V33"/>
    <mergeCell ref="A34:V34"/>
    <mergeCell ref="A35:V35"/>
    <mergeCell ref="A65:U65"/>
    <mergeCell ref="A66:U66"/>
  </mergeCells>
  <phoneticPr fontId="23" type="noConversion"/>
  <printOptions horizontalCentered="1"/>
  <pageMargins left="0" right="0" top="0.59055118110236227" bottom="0.59055118110236227" header="0" footer="0"/>
  <pageSetup paperSize="5" scale="90" orientation="landscape" horizontalDpi="4294967294" vertic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1"/>
  <dimension ref="A1:AC130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0" sqref="B10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85546875" customWidth="1"/>
    <col min="16" max="17" width="7.28515625" customWidth="1"/>
    <col min="18" max="18" width="6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74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1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4</v>
      </c>
    </row>
    <row r="7" spans="1:29" s="2" customFormat="1" ht="15.95" customHeight="1">
      <c r="A7" s="24">
        <v>1</v>
      </c>
      <c r="B7" s="25">
        <f>SUM(C7:D7)</f>
        <v>4</v>
      </c>
      <c r="C7" s="25">
        <f>SUM(AC5,F7,I7)-SUM(L7,O7,R7)</f>
        <v>1</v>
      </c>
      <c r="D7" s="25">
        <f>SUM(AC6,G7,J7)-SUM(M7,P7,S7)</f>
        <v>3</v>
      </c>
      <c r="E7" s="27">
        <f t="shared" ref="E7:E30" si="0">SUM(F7:G7)</f>
        <v>0</v>
      </c>
      <c r="F7" s="25">
        <v>0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1</v>
      </c>
      <c r="O7" s="25">
        <v>0</v>
      </c>
      <c r="P7" s="25">
        <v>1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11</v>
      </c>
      <c r="U7" s="28">
        <v>0</v>
      </c>
      <c r="V7" s="25">
        <v>11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5</v>
      </c>
    </row>
    <row r="8" spans="1:29" s="2" customFormat="1" ht="15.95" customHeight="1">
      <c r="A8" s="24">
        <v>2</v>
      </c>
      <c r="B8" s="25">
        <f t="shared" ref="B8:B9" si="6">SUM(C8:D8)</f>
        <v>3</v>
      </c>
      <c r="C8" s="25">
        <f t="shared" ref="C8:D8" si="7">SUM(C7,F8,I8)-SUM(L8,O8,R8)</f>
        <v>1</v>
      </c>
      <c r="D8" s="26">
        <f t="shared" si="7"/>
        <v>2</v>
      </c>
      <c r="E8" s="27">
        <f t="shared" si="0"/>
        <v>1</v>
      </c>
      <c r="F8" s="25">
        <v>0</v>
      </c>
      <c r="G8" s="26">
        <v>1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2</v>
      </c>
      <c r="O8" s="25">
        <v>0</v>
      </c>
      <c r="P8" s="25">
        <v>2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8</v>
      </c>
      <c r="U8" s="28">
        <v>0</v>
      </c>
      <c r="V8" s="25">
        <v>8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4</v>
      </c>
      <c r="C9" s="25">
        <f>SUM(C8,F9,I9)-SUM(L9,O9,R9)</f>
        <v>2</v>
      </c>
      <c r="D9" s="25">
        <f>SUM(D8,G9,J9)-SUM(M9,P9,S9)</f>
        <v>2</v>
      </c>
      <c r="E9" s="27">
        <f t="shared" si="0"/>
        <v>1</v>
      </c>
      <c r="F9" s="25">
        <v>1</v>
      </c>
      <c r="G9" s="26">
        <v>0</v>
      </c>
      <c r="H9" s="27">
        <v>0</v>
      </c>
      <c r="I9" s="25">
        <v>0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0</v>
      </c>
      <c r="O9" s="25">
        <v>0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11</v>
      </c>
      <c r="C10" s="108">
        <f t="shared" si="9"/>
        <v>4</v>
      </c>
      <c r="D10" s="108">
        <f t="shared" si="9"/>
        <v>7</v>
      </c>
      <c r="E10" s="108">
        <f t="shared" si="9"/>
        <v>2</v>
      </c>
      <c r="F10" s="108">
        <f t="shared" si="9"/>
        <v>1</v>
      </c>
      <c r="G10" s="108">
        <f t="shared" si="9"/>
        <v>1</v>
      </c>
      <c r="H10" s="108">
        <f t="shared" si="9"/>
        <v>0</v>
      </c>
      <c r="I10" s="108">
        <f t="shared" si="9"/>
        <v>0</v>
      </c>
      <c r="J10" s="108">
        <f t="shared" si="9"/>
        <v>0</v>
      </c>
      <c r="K10" s="108">
        <f t="shared" si="9"/>
        <v>0</v>
      </c>
      <c r="L10" s="108">
        <f t="shared" si="9"/>
        <v>0</v>
      </c>
      <c r="M10" s="108">
        <f t="shared" si="9"/>
        <v>0</v>
      </c>
      <c r="N10" s="108">
        <f t="shared" si="9"/>
        <v>3</v>
      </c>
      <c r="O10" s="108">
        <f t="shared" si="9"/>
        <v>0</v>
      </c>
      <c r="P10" s="108">
        <f t="shared" si="9"/>
        <v>3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19</v>
      </c>
      <c r="U10" s="108">
        <f t="shared" si="9"/>
        <v>0</v>
      </c>
      <c r="V10" s="108">
        <f t="shared" si="9"/>
        <v>19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6</v>
      </c>
      <c r="C11" s="25">
        <f>SUM(C9,F11,I11)-SUM(L11,O11,R11)</f>
        <v>4</v>
      </c>
      <c r="D11" s="25">
        <f>SUM(D9,G11,J11)-SUM(M11,P11,S11)</f>
        <v>2</v>
      </c>
      <c r="E11" s="27">
        <f t="shared" si="0"/>
        <v>1</v>
      </c>
      <c r="F11" s="25">
        <v>1</v>
      </c>
      <c r="G11" s="26">
        <v>0</v>
      </c>
      <c r="H11" s="27">
        <f t="shared" ref="H11:H19" si="11">SUM(I11:J11)</f>
        <v>1</v>
      </c>
      <c r="I11" s="25">
        <v>1</v>
      </c>
      <c r="J11" s="26">
        <v>0</v>
      </c>
      <c r="K11" s="28">
        <f t="shared" ref="K11:K17" si="12">SUM(L11:M11)</f>
        <v>0</v>
      </c>
      <c r="L11" s="25">
        <v>0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7</v>
      </c>
      <c r="C12" s="25">
        <f t="shared" ref="C12:D17" si="15">SUM(C11,F12,I12)-SUM(L12,O12,R12)</f>
        <v>5</v>
      </c>
      <c r="D12" s="26">
        <f t="shared" si="15"/>
        <v>2</v>
      </c>
      <c r="E12" s="27">
        <f t="shared" si="0"/>
        <v>1</v>
      </c>
      <c r="F12" s="25">
        <v>1</v>
      </c>
      <c r="G12" s="26">
        <v>0</v>
      </c>
      <c r="H12" s="27">
        <f t="shared" si="11"/>
        <v>0</v>
      </c>
      <c r="I12" s="25">
        <v>0</v>
      </c>
      <c r="J12" s="26">
        <v>0</v>
      </c>
      <c r="K12" s="27">
        <f t="shared" si="12"/>
        <v>0</v>
      </c>
      <c r="L12" s="25">
        <v>0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3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5</v>
      </c>
      <c r="C13" s="25">
        <f t="shared" si="15"/>
        <v>4</v>
      </c>
      <c r="D13" s="26">
        <f t="shared" si="15"/>
        <v>1</v>
      </c>
      <c r="E13" s="27">
        <f t="shared" si="0"/>
        <v>1</v>
      </c>
      <c r="F13" s="25">
        <v>0</v>
      </c>
      <c r="G13" s="26">
        <v>1</v>
      </c>
      <c r="H13" s="27">
        <f t="shared" si="11"/>
        <v>0</v>
      </c>
      <c r="I13" s="25">
        <v>0</v>
      </c>
      <c r="J13" s="26">
        <v>0</v>
      </c>
      <c r="K13" s="28">
        <f t="shared" si="12"/>
        <v>0</v>
      </c>
      <c r="L13" s="25">
        <v>0</v>
      </c>
      <c r="M13" s="25">
        <v>0</v>
      </c>
      <c r="N13" s="25">
        <f t="shared" si="3"/>
        <v>3</v>
      </c>
      <c r="O13" s="25">
        <v>1</v>
      </c>
      <c r="P13" s="25">
        <v>2</v>
      </c>
      <c r="Q13" s="31">
        <f t="shared" si="13"/>
        <v>0</v>
      </c>
      <c r="R13" s="25">
        <v>0</v>
      </c>
      <c r="S13" s="25">
        <v>0</v>
      </c>
      <c r="T13" s="29">
        <f t="shared" si="8"/>
        <v>13</v>
      </c>
      <c r="U13" s="28">
        <v>2</v>
      </c>
      <c r="V13" s="25">
        <v>11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6</v>
      </c>
      <c r="C14" s="25">
        <f t="shared" si="15"/>
        <v>4</v>
      </c>
      <c r="D14" s="26">
        <f t="shared" si="15"/>
        <v>2</v>
      </c>
      <c r="E14" s="27">
        <f t="shared" si="0"/>
        <v>0</v>
      </c>
      <c r="F14" s="25">
        <v>0</v>
      </c>
      <c r="G14" s="26">
        <v>0</v>
      </c>
      <c r="H14" s="27">
        <f t="shared" si="11"/>
        <v>1</v>
      </c>
      <c r="I14" s="25">
        <v>0</v>
      </c>
      <c r="J14" s="26">
        <v>1</v>
      </c>
      <c r="K14" s="27">
        <f t="shared" si="12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3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7</v>
      </c>
      <c r="C15" s="25">
        <f t="shared" si="15"/>
        <v>5</v>
      </c>
      <c r="D15" s="26">
        <f t="shared" si="15"/>
        <v>2</v>
      </c>
      <c r="E15" s="27">
        <f t="shared" si="0"/>
        <v>1</v>
      </c>
      <c r="F15" s="25">
        <v>1</v>
      </c>
      <c r="G15" s="26">
        <v>0</v>
      </c>
      <c r="H15" s="27">
        <f t="shared" si="11"/>
        <v>0</v>
      </c>
      <c r="I15" s="25">
        <v>0</v>
      </c>
      <c r="J15" s="26">
        <v>0</v>
      </c>
      <c r="K15" s="28">
        <f t="shared" si="12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3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6</v>
      </c>
      <c r="C16" s="25">
        <f t="shared" si="15"/>
        <v>4</v>
      </c>
      <c r="D16" s="26">
        <f t="shared" si="15"/>
        <v>2</v>
      </c>
      <c r="E16" s="27">
        <f t="shared" si="0"/>
        <v>0</v>
      </c>
      <c r="F16" s="25">
        <v>0</v>
      </c>
      <c r="G16" s="26">
        <v>0</v>
      </c>
      <c r="H16" s="27">
        <f t="shared" si="11"/>
        <v>0</v>
      </c>
      <c r="I16" s="25">
        <v>0</v>
      </c>
      <c r="J16" s="26">
        <v>0</v>
      </c>
      <c r="K16" s="27">
        <f t="shared" si="12"/>
        <v>0</v>
      </c>
      <c r="L16" s="25">
        <v>0</v>
      </c>
      <c r="M16" s="25">
        <v>0</v>
      </c>
      <c r="N16" s="25">
        <f t="shared" si="3"/>
        <v>1</v>
      </c>
      <c r="O16" s="25">
        <v>1</v>
      </c>
      <c r="P16" s="25">
        <v>0</v>
      </c>
      <c r="Q16" s="31">
        <f t="shared" si="13"/>
        <v>0</v>
      </c>
      <c r="R16" s="25">
        <v>0</v>
      </c>
      <c r="S16" s="25">
        <v>0</v>
      </c>
      <c r="T16" s="29">
        <f t="shared" si="8"/>
        <v>1</v>
      </c>
      <c r="U16" s="28">
        <v>1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6</v>
      </c>
      <c r="C17" s="25">
        <f t="shared" si="15"/>
        <v>4</v>
      </c>
      <c r="D17" s="26">
        <f t="shared" si="15"/>
        <v>2</v>
      </c>
      <c r="E17" s="27">
        <f>SUM(F17:G17)</f>
        <v>0</v>
      </c>
      <c r="F17" s="25">
        <v>0</v>
      </c>
      <c r="G17" s="26">
        <v>0</v>
      </c>
      <c r="H17" s="27">
        <f t="shared" si="11"/>
        <v>0</v>
      </c>
      <c r="I17" s="25">
        <v>0</v>
      </c>
      <c r="J17" s="26">
        <v>0</v>
      </c>
      <c r="K17" s="27">
        <f t="shared" si="12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 t="shared" si="8"/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43</v>
      </c>
      <c r="C18" s="108">
        <f t="shared" si="16"/>
        <v>30</v>
      </c>
      <c r="D18" s="108">
        <f t="shared" si="16"/>
        <v>13</v>
      </c>
      <c r="E18" s="110">
        <f t="shared" si="16"/>
        <v>4</v>
      </c>
      <c r="F18" s="108">
        <f t="shared" si="16"/>
        <v>3</v>
      </c>
      <c r="G18" s="108">
        <f t="shared" si="16"/>
        <v>1</v>
      </c>
      <c r="H18" s="108">
        <f t="shared" si="16"/>
        <v>2</v>
      </c>
      <c r="I18" s="108">
        <f t="shared" si="16"/>
        <v>1</v>
      </c>
      <c r="J18" s="108">
        <f t="shared" si="16"/>
        <v>1</v>
      </c>
      <c r="K18" s="110">
        <f t="shared" si="16"/>
        <v>0</v>
      </c>
      <c r="L18" s="108">
        <f t="shared" si="16"/>
        <v>0</v>
      </c>
      <c r="M18" s="108">
        <f t="shared" si="16"/>
        <v>0</v>
      </c>
      <c r="N18" s="108">
        <f t="shared" si="16"/>
        <v>4</v>
      </c>
      <c r="O18" s="108">
        <f t="shared" si="16"/>
        <v>2</v>
      </c>
      <c r="P18" s="108">
        <f t="shared" si="16"/>
        <v>2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14</v>
      </c>
      <c r="U18" s="108">
        <f>SUM(U11:U17)</f>
        <v>3</v>
      </c>
      <c r="V18" s="108">
        <f>SUM(V11:V17)</f>
        <v>11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9</v>
      </c>
      <c r="C19" s="25">
        <f>SUM(C17,F19,I19)-SUM(L19,O19,R19)</f>
        <v>5</v>
      </c>
      <c r="D19" s="26">
        <f>SUM(D17,G19,J19)-SUM(M19,P19,S19)</f>
        <v>4</v>
      </c>
      <c r="E19" s="27">
        <f t="shared" si="0"/>
        <v>3</v>
      </c>
      <c r="F19" s="25">
        <v>1</v>
      </c>
      <c r="G19" s="26">
        <v>2</v>
      </c>
      <c r="H19" s="27">
        <f t="shared" si="11"/>
        <v>1</v>
      </c>
      <c r="I19" s="25">
        <v>1</v>
      </c>
      <c r="J19" s="26">
        <v>0</v>
      </c>
      <c r="K19" s="27">
        <f>SUM(L19:M19)</f>
        <v>0</v>
      </c>
      <c r="L19" s="25">
        <v>0</v>
      </c>
      <c r="M19" s="25">
        <v>0</v>
      </c>
      <c r="N19" s="27">
        <f t="shared" ref="N19:N30" si="17">SUM(O19:P19)</f>
        <v>1</v>
      </c>
      <c r="O19" s="25">
        <v>1</v>
      </c>
      <c r="P19" s="25">
        <v>0</v>
      </c>
      <c r="Q19" s="31">
        <f t="shared" ref="Q19:Q25" si="18">SUM(R19:S19)</f>
        <v>0</v>
      </c>
      <c r="R19" s="25">
        <v>0</v>
      </c>
      <c r="S19" s="25">
        <v>0</v>
      </c>
      <c r="T19" s="25">
        <f t="shared" si="8"/>
        <v>6</v>
      </c>
      <c r="U19" s="28">
        <v>6</v>
      </c>
      <c r="V19" s="25">
        <v>0</v>
      </c>
      <c r="W19" s="29">
        <f t="shared" ref="W19:W25" si="19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0">SUM(C20:D20)</f>
        <v>10</v>
      </c>
      <c r="C20" s="25">
        <f t="shared" ref="C20:D25" si="21">SUM(C19,F20,I20)-SUM(L20,O20,R20)</f>
        <v>5</v>
      </c>
      <c r="D20" s="26">
        <f t="shared" si="21"/>
        <v>5</v>
      </c>
      <c r="E20" s="27">
        <f t="shared" si="0"/>
        <v>1</v>
      </c>
      <c r="F20" s="25">
        <v>0</v>
      </c>
      <c r="G20" s="26">
        <v>1</v>
      </c>
      <c r="H20" s="27">
        <f t="shared" ref="H20:H25" si="22">SUM(I20:J20)</f>
        <v>1</v>
      </c>
      <c r="I20" s="25">
        <v>0</v>
      </c>
      <c r="J20" s="26">
        <v>1</v>
      </c>
      <c r="K20" s="27">
        <f>SUM(L20:M20)</f>
        <v>0</v>
      </c>
      <c r="L20" s="25">
        <v>0</v>
      </c>
      <c r="M20" s="25">
        <v>0</v>
      </c>
      <c r="N20" s="25">
        <f t="shared" si="17"/>
        <v>1</v>
      </c>
      <c r="O20" s="25">
        <v>0</v>
      </c>
      <c r="P20" s="25">
        <v>1</v>
      </c>
      <c r="Q20" s="31">
        <f t="shared" si="18"/>
        <v>0</v>
      </c>
      <c r="R20" s="25">
        <v>0</v>
      </c>
      <c r="S20" s="25">
        <v>0</v>
      </c>
      <c r="T20" s="25">
        <f t="shared" si="8"/>
        <v>6</v>
      </c>
      <c r="U20" s="28">
        <v>0</v>
      </c>
      <c r="V20" s="25">
        <v>6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11</v>
      </c>
      <c r="C21" s="25">
        <f t="shared" si="21"/>
        <v>5</v>
      </c>
      <c r="D21" s="26">
        <f t="shared" si="21"/>
        <v>6</v>
      </c>
      <c r="E21" s="27">
        <f t="shared" si="0"/>
        <v>1</v>
      </c>
      <c r="F21" s="25">
        <v>0</v>
      </c>
      <c r="G21" s="26">
        <v>1</v>
      </c>
      <c r="H21" s="27">
        <f t="shared" si="22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17"/>
        <v>0</v>
      </c>
      <c r="O21" s="25">
        <v>0</v>
      </c>
      <c r="P21" s="25">
        <v>0</v>
      </c>
      <c r="Q21" s="32">
        <f t="shared" si="18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0"/>
        <v>11</v>
      </c>
      <c r="C22" s="25">
        <f t="shared" si="21"/>
        <v>5</v>
      </c>
      <c r="D22" s="26">
        <f t="shared" si="21"/>
        <v>6</v>
      </c>
      <c r="E22" s="27">
        <f t="shared" si="0"/>
        <v>1</v>
      </c>
      <c r="F22" s="25">
        <v>0</v>
      </c>
      <c r="G22" s="26">
        <v>1</v>
      </c>
      <c r="H22" s="27">
        <f t="shared" si="22"/>
        <v>0</v>
      </c>
      <c r="I22" s="25">
        <v>0</v>
      </c>
      <c r="J22" s="26">
        <v>0</v>
      </c>
      <c r="K22" s="27">
        <f t="shared" ref="K22:K30" si="23">SUM(L22:M22)</f>
        <v>1</v>
      </c>
      <c r="L22" s="25">
        <v>0</v>
      </c>
      <c r="M22" s="25">
        <v>1</v>
      </c>
      <c r="N22" s="25">
        <f t="shared" si="17"/>
        <v>0</v>
      </c>
      <c r="O22" s="25">
        <v>0</v>
      </c>
      <c r="P22" s="25">
        <v>0</v>
      </c>
      <c r="Q22" s="31">
        <f t="shared" si="18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/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9</v>
      </c>
      <c r="C23" s="25">
        <f t="shared" si="21"/>
        <v>4</v>
      </c>
      <c r="D23" s="26">
        <f t="shared" si="21"/>
        <v>5</v>
      </c>
      <c r="E23" s="27">
        <f t="shared" si="0"/>
        <v>0</v>
      </c>
      <c r="F23" s="25">
        <v>0</v>
      </c>
      <c r="G23" s="26">
        <v>0</v>
      </c>
      <c r="H23" s="28">
        <f t="shared" si="22"/>
        <v>0</v>
      </c>
      <c r="I23" s="25">
        <v>0</v>
      </c>
      <c r="J23" s="26">
        <v>0</v>
      </c>
      <c r="K23" s="27">
        <f t="shared" si="23"/>
        <v>0</v>
      </c>
      <c r="L23" s="25">
        <v>0</v>
      </c>
      <c r="M23" s="25">
        <v>0</v>
      </c>
      <c r="N23" s="25">
        <f t="shared" si="17"/>
        <v>2</v>
      </c>
      <c r="O23" s="25">
        <v>1</v>
      </c>
      <c r="P23" s="25">
        <v>1</v>
      </c>
      <c r="Q23" s="32">
        <f t="shared" si="18"/>
        <v>0</v>
      </c>
      <c r="R23" s="25">
        <v>0</v>
      </c>
      <c r="S23" s="25">
        <v>0</v>
      </c>
      <c r="T23" s="25">
        <f t="shared" si="8"/>
        <v>8</v>
      </c>
      <c r="U23" s="28">
        <v>4</v>
      </c>
      <c r="V23" s="25">
        <v>4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0"/>
        <v>7</v>
      </c>
      <c r="C24" s="25">
        <f t="shared" si="21"/>
        <v>3</v>
      </c>
      <c r="D24" s="26">
        <f t="shared" si="21"/>
        <v>4</v>
      </c>
      <c r="E24" s="27">
        <f t="shared" si="0"/>
        <v>0</v>
      </c>
      <c r="F24" s="25">
        <v>0</v>
      </c>
      <c r="G24" s="26">
        <v>0</v>
      </c>
      <c r="H24" s="28">
        <f t="shared" si="22"/>
        <v>0</v>
      </c>
      <c r="I24" s="25">
        <v>0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7"/>
        <v>2</v>
      </c>
      <c r="O24" s="25">
        <v>1</v>
      </c>
      <c r="P24" s="25">
        <v>1</v>
      </c>
      <c r="Q24" s="32">
        <f t="shared" si="18"/>
        <v>0</v>
      </c>
      <c r="R24" s="25">
        <v>0</v>
      </c>
      <c r="S24" s="25">
        <v>0</v>
      </c>
      <c r="T24" s="25">
        <f t="shared" si="8"/>
        <v>31</v>
      </c>
      <c r="U24" s="28">
        <v>28</v>
      </c>
      <c r="V24" s="25">
        <v>3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0"/>
        <v>5</v>
      </c>
      <c r="C25" s="25">
        <f t="shared" si="21"/>
        <v>3</v>
      </c>
      <c r="D25" s="26">
        <f t="shared" si="21"/>
        <v>2</v>
      </c>
      <c r="E25" s="27">
        <f t="shared" si="0"/>
        <v>0</v>
      </c>
      <c r="F25" s="25">
        <v>0</v>
      </c>
      <c r="G25" s="26">
        <v>0</v>
      </c>
      <c r="H25" s="28">
        <f t="shared" si="22"/>
        <v>0</v>
      </c>
      <c r="I25" s="25">
        <v>0</v>
      </c>
      <c r="J25" s="26">
        <v>0</v>
      </c>
      <c r="K25" s="27">
        <f t="shared" si="23"/>
        <v>0</v>
      </c>
      <c r="L25" s="25">
        <v>0</v>
      </c>
      <c r="M25" s="25">
        <v>0</v>
      </c>
      <c r="N25" s="25">
        <f t="shared" si="17"/>
        <v>2</v>
      </c>
      <c r="O25" s="25">
        <v>0</v>
      </c>
      <c r="P25" s="25">
        <v>2</v>
      </c>
      <c r="Q25" s="32">
        <f t="shared" si="18"/>
        <v>0</v>
      </c>
      <c r="R25" s="25">
        <v>0</v>
      </c>
      <c r="S25" s="25">
        <v>0</v>
      </c>
      <c r="T25" s="25">
        <f t="shared" si="8"/>
        <v>9</v>
      </c>
      <c r="U25" s="28">
        <v>0</v>
      </c>
      <c r="V25" s="25">
        <v>9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62</v>
      </c>
      <c r="C26" s="111">
        <f>SUM(C19:C25)</f>
        <v>30</v>
      </c>
      <c r="D26" s="111">
        <f>SUM(D19:D25)</f>
        <v>32</v>
      </c>
      <c r="E26" s="110">
        <f t="shared" ref="E26:Y26" si="24">SUM(E19:E25)</f>
        <v>6</v>
      </c>
      <c r="F26" s="111">
        <f t="shared" si="24"/>
        <v>1</v>
      </c>
      <c r="G26" s="111">
        <f t="shared" si="24"/>
        <v>5</v>
      </c>
      <c r="H26" s="110">
        <f t="shared" si="24"/>
        <v>2</v>
      </c>
      <c r="I26" s="111">
        <f t="shared" si="24"/>
        <v>1</v>
      </c>
      <c r="J26" s="111">
        <f t="shared" si="24"/>
        <v>1</v>
      </c>
      <c r="K26" s="110">
        <f t="shared" si="24"/>
        <v>1</v>
      </c>
      <c r="L26" s="111">
        <f t="shared" si="24"/>
        <v>0</v>
      </c>
      <c r="M26" s="111">
        <f t="shared" si="24"/>
        <v>1</v>
      </c>
      <c r="N26" s="110">
        <f>SUM(N19:N25)</f>
        <v>8</v>
      </c>
      <c r="O26" s="111">
        <f t="shared" si="24"/>
        <v>3</v>
      </c>
      <c r="P26" s="111">
        <f t="shared" si="24"/>
        <v>5</v>
      </c>
      <c r="Q26" s="110">
        <f t="shared" si="24"/>
        <v>0</v>
      </c>
      <c r="R26" s="111">
        <f t="shared" si="24"/>
        <v>0</v>
      </c>
      <c r="S26" s="111">
        <f t="shared" si="24"/>
        <v>0</v>
      </c>
      <c r="T26" s="110">
        <f t="shared" si="24"/>
        <v>60</v>
      </c>
      <c r="U26" s="111">
        <f t="shared" si="24"/>
        <v>38</v>
      </c>
      <c r="V26" s="111">
        <f t="shared" si="24"/>
        <v>22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4</v>
      </c>
      <c r="C27" s="25">
        <f>SUM(C25,F27,I27)-SUM(L27,O27,R27)</f>
        <v>3</v>
      </c>
      <c r="D27" s="26">
        <f>SUM(D25,G27,J27)-SUM(M27,P27,S27)</f>
        <v>1</v>
      </c>
      <c r="E27" s="27">
        <f t="shared" si="0"/>
        <v>0</v>
      </c>
      <c r="F27" s="25">
        <v>0</v>
      </c>
      <c r="G27" s="26">
        <v>0</v>
      </c>
      <c r="H27" s="28">
        <f t="shared" ref="H27:H33" si="26">SUM(I27:J27)</f>
        <v>2</v>
      </c>
      <c r="I27" s="25">
        <v>1</v>
      </c>
      <c r="J27" s="26">
        <v>1</v>
      </c>
      <c r="K27" s="27">
        <f t="shared" si="23"/>
        <v>0</v>
      </c>
      <c r="L27" s="25">
        <v>0</v>
      </c>
      <c r="M27" s="25">
        <v>0</v>
      </c>
      <c r="N27" s="25">
        <f t="shared" si="17"/>
        <v>3</v>
      </c>
      <c r="O27" s="25">
        <v>1</v>
      </c>
      <c r="P27" s="25">
        <v>2</v>
      </c>
      <c r="Q27" s="32"/>
      <c r="R27" s="25">
        <v>0</v>
      </c>
      <c r="S27" s="25">
        <v>0</v>
      </c>
      <c r="T27" s="25">
        <f t="shared" si="8"/>
        <v>34</v>
      </c>
      <c r="U27" s="28">
        <v>21</v>
      </c>
      <c r="V27" s="25">
        <v>13</v>
      </c>
      <c r="W27" s="29">
        <f t="shared" ref="W27:W33" si="27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5"/>
        <v>5</v>
      </c>
      <c r="C28" s="25">
        <f t="shared" ref="C28:D33" si="28">SUM(C27,F28,I28)-SUM(L28,O28,R28)</f>
        <v>3</v>
      </c>
      <c r="D28" s="26">
        <f t="shared" si="28"/>
        <v>2</v>
      </c>
      <c r="E28" s="27">
        <f t="shared" si="0"/>
        <v>1</v>
      </c>
      <c r="F28" s="25">
        <v>0</v>
      </c>
      <c r="G28" s="26">
        <v>1</v>
      </c>
      <c r="H28" s="28">
        <v>0</v>
      </c>
      <c r="I28" s="25">
        <v>0</v>
      </c>
      <c r="J28" s="26">
        <v>0</v>
      </c>
      <c r="K28" s="27">
        <f t="shared" si="23"/>
        <v>0</v>
      </c>
      <c r="L28" s="25">
        <v>0</v>
      </c>
      <c r="M28" s="26">
        <v>0</v>
      </c>
      <c r="N28" s="25">
        <f t="shared" si="17"/>
        <v>0</v>
      </c>
      <c r="O28" s="25">
        <v>0</v>
      </c>
      <c r="P28" s="26">
        <v>0</v>
      </c>
      <c r="Q28" s="27"/>
      <c r="R28" s="25">
        <v>0</v>
      </c>
      <c r="S28" s="26">
        <v>0</v>
      </c>
      <c r="T28" s="25">
        <f t="shared" si="8"/>
        <v>0</v>
      </c>
      <c r="U28" s="25">
        <v>0</v>
      </c>
      <c r="V28" s="26">
        <v>0</v>
      </c>
      <c r="W28" s="29">
        <f t="shared" si="27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5"/>
        <v>5</v>
      </c>
      <c r="C29" s="25">
        <f t="shared" si="28"/>
        <v>2</v>
      </c>
      <c r="D29" s="26">
        <f t="shared" si="28"/>
        <v>3</v>
      </c>
      <c r="E29" s="27">
        <f t="shared" si="0"/>
        <v>1</v>
      </c>
      <c r="F29" s="25">
        <v>0</v>
      </c>
      <c r="G29" s="26">
        <v>1</v>
      </c>
      <c r="H29" s="28">
        <f t="shared" si="26"/>
        <v>0</v>
      </c>
      <c r="I29" s="25">
        <v>0</v>
      </c>
      <c r="J29" s="26">
        <v>0</v>
      </c>
      <c r="K29" s="27">
        <f t="shared" si="23"/>
        <v>0</v>
      </c>
      <c r="L29" s="25">
        <v>0</v>
      </c>
      <c r="M29" s="25">
        <v>0</v>
      </c>
      <c r="N29" s="25">
        <f t="shared" si="17"/>
        <v>1</v>
      </c>
      <c r="O29" s="25">
        <v>1</v>
      </c>
      <c r="P29" s="26">
        <v>0</v>
      </c>
      <c r="Q29" s="31"/>
      <c r="R29" s="25">
        <v>0</v>
      </c>
      <c r="S29" s="25">
        <v>0</v>
      </c>
      <c r="T29" s="25">
        <f t="shared" si="8"/>
        <v>17</v>
      </c>
      <c r="U29" s="25">
        <v>17</v>
      </c>
      <c r="V29" s="26">
        <v>0</v>
      </c>
      <c r="W29" s="29">
        <f t="shared" si="27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5</v>
      </c>
      <c r="C30" s="25">
        <f t="shared" si="28"/>
        <v>1</v>
      </c>
      <c r="D30" s="26">
        <f t="shared" si="28"/>
        <v>4</v>
      </c>
      <c r="E30" s="27">
        <f t="shared" si="0"/>
        <v>1</v>
      </c>
      <c r="F30" s="25">
        <v>0</v>
      </c>
      <c r="G30" s="26">
        <v>1</v>
      </c>
      <c r="H30" s="28">
        <f t="shared" si="26"/>
        <v>0</v>
      </c>
      <c r="I30" s="25">
        <v>0</v>
      </c>
      <c r="J30" s="26">
        <v>0</v>
      </c>
      <c r="K30" s="27">
        <f t="shared" si="23"/>
        <v>0</v>
      </c>
      <c r="L30" s="25">
        <v>0</v>
      </c>
      <c r="M30" s="25">
        <v>0</v>
      </c>
      <c r="N30" s="25">
        <f t="shared" si="17"/>
        <v>1</v>
      </c>
      <c r="O30" s="25">
        <v>1</v>
      </c>
      <c r="P30" s="26">
        <v>0</v>
      </c>
      <c r="Q30" s="31"/>
      <c r="R30" s="25">
        <v>0</v>
      </c>
      <c r="S30" s="25">
        <v>0</v>
      </c>
      <c r="T30" s="25">
        <f t="shared" si="8"/>
        <v>17</v>
      </c>
      <c r="U30" s="25">
        <v>17</v>
      </c>
      <c r="V30" s="26">
        <v>0</v>
      </c>
      <c r="W30" s="29">
        <f t="shared" si="27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5</v>
      </c>
      <c r="C31" s="25">
        <f t="shared" si="28"/>
        <v>2</v>
      </c>
      <c r="D31" s="26">
        <f t="shared" si="28"/>
        <v>3</v>
      </c>
      <c r="E31" s="27">
        <f>SUM(F31:G31)</f>
        <v>1</v>
      </c>
      <c r="F31" s="25">
        <v>1</v>
      </c>
      <c r="G31" s="26">
        <v>0</v>
      </c>
      <c r="H31" s="28">
        <f t="shared" si="26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1</v>
      </c>
      <c r="O31" s="25">
        <v>0</v>
      </c>
      <c r="P31" s="26">
        <v>1</v>
      </c>
      <c r="Q31" s="31"/>
      <c r="R31" s="25">
        <v>0</v>
      </c>
      <c r="S31" s="25">
        <v>0</v>
      </c>
      <c r="T31" s="25">
        <f>SUM(U31:V31)</f>
        <v>3</v>
      </c>
      <c r="U31" s="25">
        <v>0</v>
      </c>
      <c r="V31" s="26">
        <v>3</v>
      </c>
      <c r="W31" s="29">
        <f t="shared" si="27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5"/>
        <v>5</v>
      </c>
      <c r="C32" s="25">
        <f t="shared" si="28"/>
        <v>2</v>
      </c>
      <c r="D32" s="26">
        <f t="shared" si="28"/>
        <v>3</v>
      </c>
      <c r="E32" s="27">
        <f>SUM(F32:G32)</f>
        <v>0</v>
      </c>
      <c r="F32" s="25">
        <v>0</v>
      </c>
      <c r="G32" s="26">
        <v>0</v>
      </c>
      <c r="H32" s="28"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/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7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5</v>
      </c>
      <c r="C33" s="25">
        <f t="shared" si="28"/>
        <v>2</v>
      </c>
      <c r="D33" s="26">
        <f t="shared" si="28"/>
        <v>3</v>
      </c>
      <c r="E33" s="27">
        <f>SUM(F33:G33)</f>
        <v>0</v>
      </c>
      <c r="F33" s="25">
        <v>0</v>
      </c>
      <c r="G33" s="26">
        <v>0</v>
      </c>
      <c r="H33" s="28">
        <f t="shared" si="26"/>
        <v>0</v>
      </c>
      <c r="I33" s="25">
        <v>0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0</v>
      </c>
      <c r="O33" s="25">
        <v>0</v>
      </c>
      <c r="P33" s="26">
        <v>0</v>
      </c>
      <c r="Q33" s="31"/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27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9">SUM(B27:B33)</f>
        <v>34</v>
      </c>
      <c r="C34" s="110">
        <f t="shared" si="29"/>
        <v>15</v>
      </c>
      <c r="D34" s="110">
        <f t="shared" si="29"/>
        <v>19</v>
      </c>
      <c r="E34" s="110">
        <f t="shared" si="29"/>
        <v>4</v>
      </c>
      <c r="F34" s="111">
        <f t="shared" si="29"/>
        <v>1</v>
      </c>
      <c r="G34" s="111">
        <f t="shared" si="29"/>
        <v>3</v>
      </c>
      <c r="H34" s="110">
        <f t="shared" si="29"/>
        <v>2</v>
      </c>
      <c r="I34" s="111">
        <f t="shared" si="29"/>
        <v>1</v>
      </c>
      <c r="J34" s="111">
        <f t="shared" si="29"/>
        <v>1</v>
      </c>
      <c r="K34" s="110">
        <f t="shared" si="29"/>
        <v>0</v>
      </c>
      <c r="L34" s="111">
        <f t="shared" si="29"/>
        <v>0</v>
      </c>
      <c r="M34" s="111">
        <f t="shared" si="29"/>
        <v>0</v>
      </c>
      <c r="N34" s="110">
        <f t="shared" si="29"/>
        <v>6</v>
      </c>
      <c r="O34" s="111">
        <f t="shared" si="29"/>
        <v>3</v>
      </c>
      <c r="P34" s="111">
        <f t="shared" si="29"/>
        <v>3</v>
      </c>
      <c r="Q34" s="110">
        <f t="shared" si="29"/>
        <v>0</v>
      </c>
      <c r="R34" s="111">
        <f t="shared" si="29"/>
        <v>0</v>
      </c>
      <c r="S34" s="111">
        <f t="shared" si="29"/>
        <v>0</v>
      </c>
      <c r="T34" s="110">
        <f t="shared" si="29"/>
        <v>71</v>
      </c>
      <c r="U34" s="111">
        <f t="shared" si="29"/>
        <v>55</v>
      </c>
      <c r="V34" s="111">
        <f t="shared" si="29"/>
        <v>16</v>
      </c>
      <c r="W34" s="110">
        <f t="shared" si="29"/>
        <v>0</v>
      </c>
      <c r="X34" s="111">
        <f t="shared" si="29"/>
        <v>0</v>
      </c>
      <c r="Y34" s="111">
        <f t="shared" si="29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0">SUM(C35:D35)</f>
        <v>8</v>
      </c>
      <c r="C35" s="25">
        <f>SUM(C33,F35,I35)-SUM(L35,O35,R35)</f>
        <v>2</v>
      </c>
      <c r="D35" s="26">
        <f>SUM(D33,G35,J35)-SUM(M35,P35,S35)</f>
        <v>6</v>
      </c>
      <c r="E35" s="27">
        <f t="shared" ref="E35:E41" si="31">SUM(F35:G35)</f>
        <v>4</v>
      </c>
      <c r="F35" s="25">
        <v>1</v>
      </c>
      <c r="G35" s="26">
        <v>3</v>
      </c>
      <c r="H35" s="28">
        <f t="shared" ref="H35:H39" si="32">SUM(I35:J35)</f>
        <v>0</v>
      </c>
      <c r="I35" s="25">
        <v>0</v>
      </c>
      <c r="J35" s="26">
        <v>0</v>
      </c>
      <c r="K35" s="27">
        <f t="shared" ref="K35:K41" si="33">SUM(L35:M35)</f>
        <v>0</v>
      </c>
      <c r="L35" s="25">
        <v>0</v>
      </c>
      <c r="M35" s="25">
        <v>0</v>
      </c>
      <c r="N35" s="25">
        <f t="shared" ref="N35:N41" si="34">SUM(O35:P35)</f>
        <v>1</v>
      </c>
      <c r="O35" s="25">
        <v>1</v>
      </c>
      <c r="P35" s="26">
        <v>0</v>
      </c>
      <c r="Q35" s="31">
        <f t="shared" ref="Q35:Q41" si="35">SUM(R35:S35)</f>
        <v>0</v>
      </c>
      <c r="R35" s="25">
        <v>0</v>
      </c>
      <c r="S35" s="25">
        <v>0</v>
      </c>
      <c r="T35" s="25">
        <f t="shared" ref="T35:T41" si="36">SUM(U35:V35)</f>
        <v>2</v>
      </c>
      <c r="U35" s="25">
        <v>2</v>
      </c>
      <c r="V35" s="26">
        <v>0</v>
      </c>
      <c r="W35" s="29"/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0"/>
        <v>8</v>
      </c>
      <c r="C36" s="25">
        <f t="shared" ref="C36:D39" si="37">SUM(C35,F36,I36)-SUM(L36,O36,R36)</f>
        <v>3</v>
      </c>
      <c r="D36" s="26">
        <f t="shared" si="37"/>
        <v>5</v>
      </c>
      <c r="E36" s="27">
        <f t="shared" si="31"/>
        <v>2</v>
      </c>
      <c r="F36" s="25">
        <v>2</v>
      </c>
      <c r="G36" s="26">
        <v>0</v>
      </c>
      <c r="H36" s="28">
        <f t="shared" si="32"/>
        <v>0</v>
      </c>
      <c r="I36" s="25">
        <v>0</v>
      </c>
      <c r="J36" s="26">
        <v>0</v>
      </c>
      <c r="K36" s="27">
        <f t="shared" si="33"/>
        <v>0</v>
      </c>
      <c r="L36" s="25">
        <v>0</v>
      </c>
      <c r="M36" s="25">
        <v>0</v>
      </c>
      <c r="N36" s="25">
        <f t="shared" si="34"/>
        <v>2</v>
      </c>
      <c r="O36" s="25">
        <v>1</v>
      </c>
      <c r="P36" s="26">
        <v>1</v>
      </c>
      <c r="Q36" s="31">
        <f t="shared" si="35"/>
        <v>0</v>
      </c>
      <c r="R36" s="25">
        <v>0</v>
      </c>
      <c r="S36" s="25">
        <v>0</v>
      </c>
      <c r="T36" s="25">
        <f t="shared" si="36"/>
        <v>18</v>
      </c>
      <c r="U36" s="25">
        <v>12</v>
      </c>
      <c r="V36" s="26">
        <v>6</v>
      </c>
      <c r="W36" s="29"/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0"/>
        <v>7</v>
      </c>
      <c r="C37" s="25">
        <f t="shared" si="37"/>
        <v>3</v>
      </c>
      <c r="D37" s="26">
        <f t="shared" si="37"/>
        <v>4</v>
      </c>
      <c r="E37" s="27">
        <f t="shared" si="31"/>
        <v>0</v>
      </c>
      <c r="F37" s="25">
        <v>0</v>
      </c>
      <c r="G37" s="26">
        <v>0</v>
      </c>
      <c r="H37" s="28">
        <f t="shared" si="32"/>
        <v>0</v>
      </c>
      <c r="I37" s="25">
        <v>0</v>
      </c>
      <c r="J37" s="26">
        <v>0</v>
      </c>
      <c r="K37" s="27">
        <f t="shared" si="33"/>
        <v>0</v>
      </c>
      <c r="L37" s="25">
        <v>0</v>
      </c>
      <c r="M37" s="25">
        <v>0</v>
      </c>
      <c r="N37" s="25">
        <f t="shared" si="34"/>
        <v>1</v>
      </c>
      <c r="O37" s="25">
        <v>0</v>
      </c>
      <c r="P37" s="26">
        <v>1</v>
      </c>
      <c r="Q37" s="31">
        <f t="shared" si="35"/>
        <v>0</v>
      </c>
      <c r="R37" s="25">
        <v>0</v>
      </c>
      <c r="S37" s="25">
        <v>0</v>
      </c>
      <c r="T37" s="25">
        <f t="shared" si="36"/>
        <v>6</v>
      </c>
      <c r="U37" s="25">
        <v>0</v>
      </c>
      <c r="V37" s="26">
        <v>6</v>
      </c>
      <c r="W37" s="29"/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0"/>
        <v>7</v>
      </c>
      <c r="C38" s="25">
        <f t="shared" si="37"/>
        <v>3</v>
      </c>
      <c r="D38" s="26">
        <f t="shared" si="37"/>
        <v>4</v>
      </c>
      <c r="E38" s="27">
        <f t="shared" si="31"/>
        <v>0</v>
      </c>
      <c r="F38" s="25">
        <v>0</v>
      </c>
      <c r="G38" s="26">
        <v>0</v>
      </c>
      <c r="H38" s="28">
        <f t="shared" si="32"/>
        <v>0</v>
      </c>
      <c r="I38" s="25">
        <v>0</v>
      </c>
      <c r="J38" s="26">
        <v>0</v>
      </c>
      <c r="K38" s="27">
        <f t="shared" si="33"/>
        <v>0</v>
      </c>
      <c r="L38" s="25">
        <v>0</v>
      </c>
      <c r="M38" s="25">
        <v>0</v>
      </c>
      <c r="N38" s="25">
        <f t="shared" si="34"/>
        <v>0</v>
      </c>
      <c r="O38" s="25">
        <v>0</v>
      </c>
      <c r="P38" s="26">
        <v>0</v>
      </c>
      <c r="Q38" s="31">
        <f t="shared" si="35"/>
        <v>0</v>
      </c>
      <c r="R38" s="25">
        <v>0</v>
      </c>
      <c r="S38" s="25">
        <v>0</v>
      </c>
      <c r="T38" s="25">
        <f t="shared" si="36"/>
        <v>0</v>
      </c>
      <c r="U38" s="25">
        <v>0</v>
      </c>
      <c r="V38" s="26">
        <v>0</v>
      </c>
      <c r="W38" s="29"/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0"/>
        <v>5</v>
      </c>
      <c r="C39" s="25">
        <f t="shared" si="37"/>
        <v>1</v>
      </c>
      <c r="D39" s="26">
        <f t="shared" si="37"/>
        <v>4</v>
      </c>
      <c r="E39" s="27">
        <f t="shared" si="31"/>
        <v>0</v>
      </c>
      <c r="F39" s="25">
        <v>0</v>
      </c>
      <c r="G39" s="26">
        <v>0</v>
      </c>
      <c r="H39" s="28">
        <f t="shared" si="32"/>
        <v>0</v>
      </c>
      <c r="I39" s="25">
        <v>0</v>
      </c>
      <c r="J39" s="26">
        <v>0</v>
      </c>
      <c r="K39" s="27">
        <f t="shared" si="33"/>
        <v>0</v>
      </c>
      <c r="L39" s="25">
        <v>0</v>
      </c>
      <c r="M39" s="25">
        <v>0</v>
      </c>
      <c r="N39" s="25">
        <f t="shared" si="34"/>
        <v>2</v>
      </c>
      <c r="O39" s="25">
        <v>2</v>
      </c>
      <c r="P39" s="26">
        <v>0</v>
      </c>
      <c r="Q39" s="31">
        <f t="shared" si="35"/>
        <v>0</v>
      </c>
      <c r="R39" s="25">
        <v>0</v>
      </c>
      <c r="S39" s="25">
        <v>0</v>
      </c>
      <c r="T39" s="25">
        <f t="shared" si="36"/>
        <v>7</v>
      </c>
      <c r="U39" s="25">
        <v>7</v>
      </c>
      <c r="V39" s="26">
        <v>0</v>
      </c>
      <c r="W39" s="29"/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8">SUM(C40:D40)</f>
        <v>5</v>
      </c>
      <c r="C40" s="25">
        <f t="shared" ref="C40:C41" si="39">SUM(C39,F40,I40)-SUM(L40,O40,R40)</f>
        <v>1</v>
      </c>
      <c r="D40" s="26">
        <f t="shared" ref="D40:D41" si="40">SUM(D39,G40,J40)-SUM(M40,P40,S40)</f>
        <v>4</v>
      </c>
      <c r="E40" s="27">
        <f t="shared" si="31"/>
        <v>0</v>
      </c>
      <c r="F40" s="25">
        <v>0</v>
      </c>
      <c r="G40" s="26">
        <v>0</v>
      </c>
      <c r="H40" s="28">
        <f t="shared" ref="H40:H41" si="41">SUM(I40:J40)</f>
        <v>0</v>
      </c>
      <c r="I40" s="25">
        <v>0</v>
      </c>
      <c r="J40" s="26">
        <v>0</v>
      </c>
      <c r="K40" s="27">
        <f t="shared" si="33"/>
        <v>0</v>
      </c>
      <c r="L40" s="25">
        <v>0</v>
      </c>
      <c r="M40" s="25">
        <v>0</v>
      </c>
      <c r="N40" s="25">
        <f t="shared" si="34"/>
        <v>0</v>
      </c>
      <c r="O40" s="25">
        <v>0</v>
      </c>
      <c r="P40" s="26">
        <v>0</v>
      </c>
      <c r="Q40" s="31">
        <f t="shared" si="35"/>
        <v>0</v>
      </c>
      <c r="R40" s="25">
        <v>0</v>
      </c>
      <c r="S40" s="25">
        <v>0</v>
      </c>
      <c r="T40" s="25">
        <f t="shared" si="36"/>
        <v>0</v>
      </c>
      <c r="U40" s="25">
        <v>0</v>
      </c>
      <c r="V40" s="26">
        <v>0</v>
      </c>
      <c r="W40" s="29"/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8"/>
        <v>3</v>
      </c>
      <c r="C41" s="25">
        <f t="shared" si="39"/>
        <v>0</v>
      </c>
      <c r="D41" s="26">
        <f t="shared" si="40"/>
        <v>3</v>
      </c>
      <c r="E41" s="27">
        <f t="shared" si="31"/>
        <v>0</v>
      </c>
      <c r="F41" s="25">
        <v>0</v>
      </c>
      <c r="G41" s="26">
        <v>0</v>
      </c>
      <c r="H41" s="28">
        <f t="shared" si="41"/>
        <v>0</v>
      </c>
      <c r="I41" s="25">
        <v>0</v>
      </c>
      <c r="J41" s="26">
        <v>0</v>
      </c>
      <c r="K41" s="27">
        <f t="shared" si="33"/>
        <v>0</v>
      </c>
      <c r="L41" s="25">
        <v>0</v>
      </c>
      <c r="M41" s="25">
        <v>0</v>
      </c>
      <c r="N41" s="25">
        <f t="shared" si="34"/>
        <v>2</v>
      </c>
      <c r="O41" s="25">
        <v>1</v>
      </c>
      <c r="P41" s="26">
        <v>1</v>
      </c>
      <c r="Q41" s="31">
        <f t="shared" si="35"/>
        <v>0</v>
      </c>
      <c r="R41" s="25">
        <v>0</v>
      </c>
      <c r="S41" s="25">
        <v>0</v>
      </c>
      <c r="T41" s="25">
        <f t="shared" si="36"/>
        <v>11</v>
      </c>
      <c r="U41" s="25">
        <v>5</v>
      </c>
      <c r="V41" s="26">
        <v>6</v>
      </c>
      <c r="W41" s="29">
        <f t="shared" ref="W41" si="42">SUM(X41:Y41)</f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3">SUM(B35:B41)</f>
        <v>43</v>
      </c>
      <c r="C42" s="110">
        <f t="shared" si="43"/>
        <v>13</v>
      </c>
      <c r="D42" s="110">
        <f t="shared" si="43"/>
        <v>30</v>
      </c>
      <c r="E42" s="110">
        <f t="shared" si="43"/>
        <v>6</v>
      </c>
      <c r="F42" s="110">
        <f t="shared" si="43"/>
        <v>3</v>
      </c>
      <c r="G42" s="110">
        <f t="shared" si="43"/>
        <v>3</v>
      </c>
      <c r="H42" s="110">
        <f t="shared" si="43"/>
        <v>0</v>
      </c>
      <c r="I42" s="110">
        <f t="shared" si="43"/>
        <v>0</v>
      </c>
      <c r="J42" s="110">
        <f t="shared" si="43"/>
        <v>0</v>
      </c>
      <c r="K42" s="110">
        <f t="shared" si="43"/>
        <v>0</v>
      </c>
      <c r="L42" s="110">
        <f t="shared" si="43"/>
        <v>0</v>
      </c>
      <c r="M42" s="110">
        <f t="shared" si="43"/>
        <v>0</v>
      </c>
      <c r="N42" s="110">
        <f t="shared" si="43"/>
        <v>8</v>
      </c>
      <c r="O42" s="110">
        <f t="shared" si="43"/>
        <v>5</v>
      </c>
      <c r="P42" s="110">
        <f t="shared" si="43"/>
        <v>3</v>
      </c>
      <c r="Q42" s="110">
        <f t="shared" si="43"/>
        <v>0</v>
      </c>
      <c r="R42" s="110">
        <f t="shared" si="43"/>
        <v>0</v>
      </c>
      <c r="S42" s="110">
        <f t="shared" si="43"/>
        <v>0</v>
      </c>
      <c r="T42" s="110">
        <f t="shared" si="43"/>
        <v>44</v>
      </c>
      <c r="U42" s="110">
        <f t="shared" si="43"/>
        <v>26</v>
      </c>
      <c r="V42" s="110">
        <f t="shared" si="43"/>
        <v>18</v>
      </c>
      <c r="W42" s="110">
        <f t="shared" si="43"/>
        <v>0</v>
      </c>
      <c r="X42" s="110">
        <f t="shared" si="43"/>
        <v>0</v>
      </c>
      <c r="Y42" s="110">
        <f t="shared" si="43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193</v>
      </c>
      <c r="C43" s="211">
        <f t="shared" ref="C43:Y43" si="44">SUM(C10,C18,C26,C34,C42)</f>
        <v>92</v>
      </c>
      <c r="D43" s="211">
        <f t="shared" si="44"/>
        <v>101</v>
      </c>
      <c r="E43" s="211">
        <f t="shared" si="44"/>
        <v>22</v>
      </c>
      <c r="F43" s="211">
        <f t="shared" si="44"/>
        <v>9</v>
      </c>
      <c r="G43" s="211">
        <f t="shared" si="44"/>
        <v>13</v>
      </c>
      <c r="H43" s="211">
        <f t="shared" si="44"/>
        <v>6</v>
      </c>
      <c r="I43" s="211">
        <f t="shared" si="44"/>
        <v>3</v>
      </c>
      <c r="J43" s="211">
        <f t="shared" si="44"/>
        <v>3</v>
      </c>
      <c r="K43" s="211">
        <f t="shared" si="44"/>
        <v>1</v>
      </c>
      <c r="L43" s="211">
        <f t="shared" si="44"/>
        <v>0</v>
      </c>
      <c r="M43" s="211">
        <f t="shared" si="44"/>
        <v>1</v>
      </c>
      <c r="N43" s="211">
        <f t="shared" si="44"/>
        <v>29</v>
      </c>
      <c r="O43" s="211">
        <f t="shared" si="44"/>
        <v>13</v>
      </c>
      <c r="P43" s="211">
        <f t="shared" si="44"/>
        <v>16</v>
      </c>
      <c r="Q43" s="211">
        <f t="shared" si="44"/>
        <v>0</v>
      </c>
      <c r="R43" s="211">
        <f t="shared" si="44"/>
        <v>0</v>
      </c>
      <c r="S43" s="211">
        <f t="shared" si="44"/>
        <v>0</v>
      </c>
      <c r="T43" s="211">
        <f t="shared" si="44"/>
        <v>208</v>
      </c>
      <c r="U43" s="211">
        <f t="shared" si="44"/>
        <v>122</v>
      </c>
      <c r="V43" s="211">
        <f t="shared" si="44"/>
        <v>86</v>
      </c>
      <c r="W43" s="211">
        <f t="shared" si="44"/>
        <v>0</v>
      </c>
      <c r="X43" s="211">
        <f t="shared" si="44"/>
        <v>0</v>
      </c>
      <c r="Y43" s="211">
        <f t="shared" si="44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3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3"/>
  <dimension ref="A1:AC130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X41" sqref="X41"/>
    </sheetView>
  </sheetViews>
  <sheetFormatPr baseColWidth="10" defaultRowHeight="12.75"/>
  <cols>
    <col min="1" max="1" width="4.5703125" style="8" customWidth="1"/>
    <col min="2" max="2" width="9.285156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F2" s="3" t="s">
        <v>75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0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0</v>
      </c>
    </row>
    <row r="7" spans="1:29" s="2" customFormat="1" ht="15.95" customHeight="1">
      <c r="A7" s="24">
        <v>1</v>
      </c>
      <c r="B7" s="25">
        <f>SUM(C7:D7)</f>
        <v>0</v>
      </c>
      <c r="C7" s="25">
        <f>SUM(AC5,F7,I7)-SUM(L7,O7,R7)</f>
        <v>0</v>
      </c>
      <c r="D7" s="25">
        <f>SUM(AC6,G7,J7)-SUM(M7,P7,S7)</f>
        <v>0</v>
      </c>
      <c r="E7" s="27">
        <f t="shared" ref="E7:E30" si="0">SUM(F7:G7)</f>
        <v>0</v>
      </c>
      <c r="F7" s="25">
        <v>0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0</v>
      </c>
      <c r="O7" s="25">
        <v>0</v>
      </c>
      <c r="P7" s="25">
        <v>0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0</v>
      </c>
    </row>
    <row r="8" spans="1:29" s="2" customFormat="1" ht="15.95" customHeight="1">
      <c r="A8" s="24">
        <v>2</v>
      </c>
      <c r="B8" s="25">
        <f t="shared" ref="B8:B9" si="6">SUM(C8:D8)</f>
        <v>0</v>
      </c>
      <c r="C8" s="25">
        <f t="shared" ref="C8:D8" si="7">SUM(C7,F8,I8)-SUM(L8,O8,R8)</f>
        <v>0</v>
      </c>
      <c r="D8" s="26">
        <f t="shared" si="7"/>
        <v>0</v>
      </c>
      <c r="E8" s="27">
        <f t="shared" si="0"/>
        <v>0</v>
      </c>
      <c r="F8" s="25">
        <v>0</v>
      </c>
      <c r="G8" s="26">
        <v>0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0</v>
      </c>
      <c r="C9" s="25">
        <f>SUM(C8,F9,I9)-SUM(L9,O9,R9)</f>
        <v>0</v>
      </c>
      <c r="D9" s="25">
        <f>SUM(D8,G9,J9)-SUM(M9,P9,S9)</f>
        <v>0</v>
      </c>
      <c r="E9" s="27">
        <f t="shared" si="0"/>
        <v>0</v>
      </c>
      <c r="F9" s="25">
        <v>0</v>
      </c>
      <c r="G9" s="26">
        <v>0</v>
      </c>
      <c r="H9" s="27">
        <v>0</v>
      </c>
      <c r="I9" s="25">
        <v>0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0</v>
      </c>
      <c r="O9" s="25">
        <v>0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0</v>
      </c>
      <c r="C10" s="108">
        <f t="shared" si="9"/>
        <v>0</v>
      </c>
      <c r="D10" s="108">
        <f t="shared" si="9"/>
        <v>0</v>
      </c>
      <c r="E10" s="108">
        <f t="shared" si="9"/>
        <v>0</v>
      </c>
      <c r="F10" s="108">
        <f t="shared" si="9"/>
        <v>0</v>
      </c>
      <c r="G10" s="108">
        <f t="shared" si="9"/>
        <v>0</v>
      </c>
      <c r="H10" s="108">
        <f t="shared" si="9"/>
        <v>0</v>
      </c>
      <c r="I10" s="108">
        <f t="shared" si="9"/>
        <v>0</v>
      </c>
      <c r="J10" s="108">
        <f t="shared" si="9"/>
        <v>0</v>
      </c>
      <c r="K10" s="108">
        <f t="shared" si="9"/>
        <v>0</v>
      </c>
      <c r="L10" s="108">
        <f t="shared" si="9"/>
        <v>0</v>
      </c>
      <c r="M10" s="108">
        <f t="shared" si="9"/>
        <v>0</v>
      </c>
      <c r="N10" s="108">
        <f t="shared" si="9"/>
        <v>0</v>
      </c>
      <c r="O10" s="108">
        <f t="shared" si="9"/>
        <v>0</v>
      </c>
      <c r="P10" s="108">
        <f t="shared" si="9"/>
        <v>0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0</v>
      </c>
      <c r="U10" s="108">
        <f t="shared" si="9"/>
        <v>0</v>
      </c>
      <c r="V10" s="108">
        <f t="shared" si="9"/>
        <v>0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0</v>
      </c>
      <c r="C11" s="25">
        <f>SUM(C8,F11,I11)-SUM(L11,O11,R11)</f>
        <v>0</v>
      </c>
      <c r="D11" s="25">
        <f>SUM(D8,G11,J11)-SUM(M11,P11,S11)</f>
        <v>0</v>
      </c>
      <c r="E11" s="27">
        <f t="shared" si="0"/>
        <v>0</v>
      </c>
      <c r="F11" s="25">
        <v>0</v>
      </c>
      <c r="G11" s="26">
        <v>0</v>
      </c>
      <c r="H11" s="27">
        <f t="shared" ref="H11:H17" si="11">SUM(I11:J11)</f>
        <v>0</v>
      </c>
      <c r="I11" s="25">
        <v>0</v>
      </c>
      <c r="J11" s="26">
        <v>0</v>
      </c>
      <c r="K11" s="28">
        <f t="shared" ref="K11:K17" si="12">SUM(L11:M11)</f>
        <v>0</v>
      </c>
      <c r="L11" s="25">
        <v>0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0</v>
      </c>
      <c r="C12" s="25">
        <f t="shared" ref="C12:D17" si="15">SUM(C11,F12,I12)-SUM(L12,O12,R12)</f>
        <v>0</v>
      </c>
      <c r="D12" s="26">
        <f t="shared" si="15"/>
        <v>0</v>
      </c>
      <c r="E12" s="27">
        <f t="shared" si="0"/>
        <v>0</v>
      </c>
      <c r="F12" s="25">
        <v>0</v>
      </c>
      <c r="G12" s="26">
        <v>0</v>
      </c>
      <c r="H12" s="27">
        <f t="shared" si="11"/>
        <v>0</v>
      </c>
      <c r="I12" s="25">
        <v>0</v>
      </c>
      <c r="J12" s="26">
        <v>0</v>
      </c>
      <c r="K12" s="27">
        <f t="shared" si="12"/>
        <v>0</v>
      </c>
      <c r="L12" s="25">
        <v>0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3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0</v>
      </c>
      <c r="C13" s="25">
        <f t="shared" si="15"/>
        <v>0</v>
      </c>
      <c r="D13" s="26">
        <f t="shared" si="15"/>
        <v>0</v>
      </c>
      <c r="E13" s="27">
        <f t="shared" si="0"/>
        <v>0</v>
      </c>
      <c r="F13" s="25">
        <v>0</v>
      </c>
      <c r="G13" s="26">
        <v>0</v>
      </c>
      <c r="H13" s="27">
        <f t="shared" si="11"/>
        <v>0</v>
      </c>
      <c r="I13" s="25">
        <v>0</v>
      </c>
      <c r="J13" s="26">
        <v>0</v>
      </c>
      <c r="K13" s="28">
        <f t="shared" si="12"/>
        <v>0</v>
      </c>
      <c r="L13" s="25">
        <v>0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13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0</v>
      </c>
      <c r="C14" s="25">
        <f t="shared" si="15"/>
        <v>0</v>
      </c>
      <c r="D14" s="26">
        <f t="shared" si="15"/>
        <v>0</v>
      </c>
      <c r="E14" s="27">
        <f t="shared" si="0"/>
        <v>0</v>
      </c>
      <c r="F14" s="25">
        <v>0</v>
      </c>
      <c r="G14" s="26">
        <v>0</v>
      </c>
      <c r="H14" s="27">
        <f t="shared" si="11"/>
        <v>0</v>
      </c>
      <c r="I14" s="25">
        <v>0</v>
      </c>
      <c r="J14" s="26">
        <v>0</v>
      </c>
      <c r="K14" s="27">
        <f t="shared" si="12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3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0</v>
      </c>
      <c r="C15" s="25">
        <f t="shared" si="15"/>
        <v>0</v>
      </c>
      <c r="D15" s="26">
        <f t="shared" si="15"/>
        <v>0</v>
      </c>
      <c r="E15" s="27">
        <f t="shared" si="0"/>
        <v>0</v>
      </c>
      <c r="F15" s="25">
        <v>0</v>
      </c>
      <c r="G15" s="26">
        <v>0</v>
      </c>
      <c r="H15" s="27">
        <f t="shared" si="11"/>
        <v>0</v>
      </c>
      <c r="I15" s="25">
        <v>0</v>
      </c>
      <c r="J15" s="26">
        <v>0</v>
      </c>
      <c r="K15" s="28">
        <f t="shared" si="12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3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0</v>
      </c>
      <c r="C16" s="25">
        <f t="shared" si="15"/>
        <v>0</v>
      </c>
      <c r="D16" s="26">
        <f t="shared" si="15"/>
        <v>0</v>
      </c>
      <c r="E16" s="27">
        <f t="shared" si="0"/>
        <v>0</v>
      </c>
      <c r="F16" s="25"/>
      <c r="G16" s="26"/>
      <c r="H16" s="27">
        <f t="shared" si="11"/>
        <v>0</v>
      </c>
      <c r="I16" s="25">
        <v>0</v>
      </c>
      <c r="J16" s="26">
        <v>0</v>
      </c>
      <c r="K16" s="27">
        <f t="shared" si="12"/>
        <v>0</v>
      </c>
      <c r="L16" s="25"/>
      <c r="M16" s="25"/>
      <c r="N16" s="25">
        <f t="shared" si="3"/>
        <v>0</v>
      </c>
      <c r="O16" s="25"/>
      <c r="P16" s="25"/>
      <c r="Q16" s="31">
        <f t="shared" si="13"/>
        <v>0</v>
      </c>
      <c r="R16" s="25">
        <v>0</v>
      </c>
      <c r="S16" s="25">
        <v>0</v>
      </c>
      <c r="T16" s="29">
        <f t="shared" si="8"/>
        <v>0</v>
      </c>
      <c r="U16" s="28"/>
      <c r="V16" s="25"/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0</v>
      </c>
      <c r="C17" s="25">
        <f t="shared" si="15"/>
        <v>0</v>
      </c>
      <c r="D17" s="26">
        <f t="shared" si="15"/>
        <v>0</v>
      </c>
      <c r="E17" s="27">
        <f>SUM(F17:G17)</f>
        <v>0</v>
      </c>
      <c r="F17" s="25">
        <v>0</v>
      </c>
      <c r="G17" s="26">
        <v>0</v>
      </c>
      <c r="H17" s="27">
        <f t="shared" si="11"/>
        <v>0</v>
      </c>
      <c r="I17" s="25">
        <v>0</v>
      </c>
      <c r="J17" s="26">
        <v>0</v>
      </c>
      <c r="K17" s="27">
        <f t="shared" si="12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0</v>
      </c>
      <c r="C18" s="108">
        <f t="shared" si="16"/>
        <v>0</v>
      </c>
      <c r="D18" s="108">
        <f t="shared" si="16"/>
        <v>0</v>
      </c>
      <c r="E18" s="110">
        <f t="shared" si="16"/>
        <v>0</v>
      </c>
      <c r="F18" s="108">
        <f t="shared" si="16"/>
        <v>0</v>
      </c>
      <c r="G18" s="108">
        <f t="shared" si="16"/>
        <v>0</v>
      </c>
      <c r="H18" s="108">
        <f t="shared" si="16"/>
        <v>0</v>
      </c>
      <c r="I18" s="108">
        <f t="shared" si="16"/>
        <v>0</v>
      </c>
      <c r="J18" s="108">
        <f t="shared" si="16"/>
        <v>0</v>
      </c>
      <c r="K18" s="110">
        <f t="shared" si="16"/>
        <v>0</v>
      </c>
      <c r="L18" s="108">
        <f t="shared" si="16"/>
        <v>0</v>
      </c>
      <c r="M18" s="108">
        <f t="shared" si="16"/>
        <v>0</v>
      </c>
      <c r="N18" s="108">
        <f t="shared" si="16"/>
        <v>0</v>
      </c>
      <c r="O18" s="108">
        <f t="shared" si="16"/>
        <v>0</v>
      </c>
      <c r="P18" s="108">
        <f t="shared" si="16"/>
        <v>0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0</v>
      </c>
      <c r="U18" s="108">
        <f>SUM(U11:U17)</f>
        <v>0</v>
      </c>
      <c r="V18" s="108">
        <f>SUM(V11:V17)</f>
        <v>0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0</v>
      </c>
      <c r="C19" s="25">
        <f>SUM(C17,F19,I19)-SUM(L19,O19,R19)</f>
        <v>0</v>
      </c>
      <c r="D19" s="26">
        <f>SUM(D17,G19,J19)-SUM(M19,P19,S19)</f>
        <v>0</v>
      </c>
      <c r="E19" s="27">
        <f t="shared" si="0"/>
        <v>0</v>
      </c>
      <c r="F19" s="25">
        <v>0</v>
      </c>
      <c r="G19" s="26">
        <v>0</v>
      </c>
      <c r="H19" s="27">
        <f t="shared" ref="H19:H25" si="17">SUM(I19:J19)</f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7">
        <f t="shared" ref="N19:N30" si="18">SUM(O19:P19)</f>
        <v>0</v>
      </c>
      <c r="O19" s="25">
        <v>0</v>
      </c>
      <c r="P19" s="25">
        <v>0</v>
      </c>
      <c r="Q19" s="31">
        <f t="shared" ref="Q19:Q25" si="19">SUM(R19:S19)</f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ref="W19:W25" si="20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1">SUM(C20:D20)</f>
        <v>0</v>
      </c>
      <c r="C20" s="25">
        <f t="shared" ref="C20:D25" si="22">SUM(C19,F20,I20)-SUM(L20,O20,R20)</f>
        <v>0</v>
      </c>
      <c r="D20" s="26">
        <f t="shared" si="22"/>
        <v>0</v>
      </c>
      <c r="E20" s="27">
        <f t="shared" si="0"/>
        <v>0</v>
      </c>
      <c r="F20" s="25">
        <v>0</v>
      </c>
      <c r="G20" s="26">
        <v>0</v>
      </c>
      <c r="H20" s="27">
        <f t="shared" si="17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8"/>
        <v>0</v>
      </c>
      <c r="O20" s="25">
        <v>0</v>
      </c>
      <c r="P20" s="25">
        <v>0</v>
      </c>
      <c r="Q20" s="31">
        <f t="shared" si="19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20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1"/>
        <v>0</v>
      </c>
      <c r="C21" s="25">
        <f t="shared" si="22"/>
        <v>0</v>
      </c>
      <c r="D21" s="26">
        <f t="shared" si="22"/>
        <v>0</v>
      </c>
      <c r="E21" s="27">
        <f t="shared" si="0"/>
        <v>0</v>
      </c>
      <c r="F21" s="25">
        <v>0</v>
      </c>
      <c r="G21" s="26">
        <v>0</v>
      </c>
      <c r="H21" s="27">
        <f t="shared" si="17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18"/>
        <v>0</v>
      </c>
      <c r="O21" s="25">
        <v>0</v>
      </c>
      <c r="P21" s="25">
        <v>0</v>
      </c>
      <c r="Q21" s="32">
        <f t="shared" si="19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20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1"/>
        <v>0</v>
      </c>
      <c r="C22" s="25">
        <f t="shared" si="22"/>
        <v>0</v>
      </c>
      <c r="D22" s="26">
        <f t="shared" si="22"/>
        <v>0</v>
      </c>
      <c r="E22" s="27">
        <f t="shared" si="0"/>
        <v>0</v>
      </c>
      <c r="F22" s="25">
        <v>0</v>
      </c>
      <c r="G22" s="26">
        <v>0</v>
      </c>
      <c r="H22" s="27">
        <f t="shared" si="17"/>
        <v>0</v>
      </c>
      <c r="I22" s="25">
        <v>0</v>
      </c>
      <c r="J22" s="26">
        <v>0</v>
      </c>
      <c r="K22" s="27">
        <f t="shared" ref="K22:K30" si="23">SUM(L22:M22)</f>
        <v>0</v>
      </c>
      <c r="L22" s="25">
        <v>0</v>
      </c>
      <c r="M22" s="25">
        <v>0</v>
      </c>
      <c r="N22" s="25">
        <f t="shared" si="18"/>
        <v>0</v>
      </c>
      <c r="O22" s="25">
        <v>0</v>
      </c>
      <c r="P22" s="25">
        <v>0</v>
      </c>
      <c r="Q22" s="31">
        <f t="shared" si="19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20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1"/>
        <v>0</v>
      </c>
      <c r="C23" s="25">
        <f t="shared" si="22"/>
        <v>0</v>
      </c>
      <c r="D23" s="26">
        <f t="shared" si="22"/>
        <v>0</v>
      </c>
      <c r="E23" s="27">
        <f t="shared" si="0"/>
        <v>0</v>
      </c>
      <c r="F23" s="25">
        <v>0</v>
      </c>
      <c r="G23" s="26">
        <v>0</v>
      </c>
      <c r="H23" s="28">
        <f t="shared" si="17"/>
        <v>0</v>
      </c>
      <c r="I23" s="25">
        <v>0</v>
      </c>
      <c r="J23" s="26">
        <v>0</v>
      </c>
      <c r="K23" s="27">
        <f t="shared" si="23"/>
        <v>0</v>
      </c>
      <c r="L23" s="25">
        <v>0</v>
      </c>
      <c r="M23" s="25">
        <v>0</v>
      </c>
      <c r="N23" s="25">
        <f t="shared" si="18"/>
        <v>0</v>
      </c>
      <c r="O23" s="25">
        <v>0</v>
      </c>
      <c r="P23" s="25">
        <v>0</v>
      </c>
      <c r="Q23" s="32">
        <f t="shared" si="19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20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1"/>
        <v>0</v>
      </c>
      <c r="C24" s="25">
        <f t="shared" si="22"/>
        <v>0</v>
      </c>
      <c r="D24" s="26">
        <f t="shared" si="22"/>
        <v>0</v>
      </c>
      <c r="E24" s="27">
        <f t="shared" si="0"/>
        <v>0</v>
      </c>
      <c r="F24" s="25">
        <v>0</v>
      </c>
      <c r="G24" s="26">
        <v>0</v>
      </c>
      <c r="H24" s="28">
        <f t="shared" si="17"/>
        <v>0</v>
      </c>
      <c r="I24" s="25">
        <v>0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8"/>
        <v>0</v>
      </c>
      <c r="O24" s="25">
        <v>0</v>
      </c>
      <c r="P24" s="25">
        <v>0</v>
      </c>
      <c r="Q24" s="32">
        <f t="shared" si="19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20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1"/>
        <v>0</v>
      </c>
      <c r="C25" s="25">
        <f t="shared" si="22"/>
        <v>0</v>
      </c>
      <c r="D25" s="26">
        <f t="shared" si="22"/>
        <v>0</v>
      </c>
      <c r="E25" s="27">
        <f t="shared" si="0"/>
        <v>0</v>
      </c>
      <c r="F25" s="25">
        <v>0</v>
      </c>
      <c r="G25" s="26">
        <v>0</v>
      </c>
      <c r="H25" s="28">
        <f t="shared" si="17"/>
        <v>0</v>
      </c>
      <c r="I25" s="25">
        <v>0</v>
      </c>
      <c r="J25" s="26">
        <v>0</v>
      </c>
      <c r="K25" s="27">
        <f t="shared" si="23"/>
        <v>0</v>
      </c>
      <c r="L25" s="25">
        <v>0</v>
      </c>
      <c r="M25" s="25">
        <v>0</v>
      </c>
      <c r="N25" s="25">
        <f t="shared" si="18"/>
        <v>0</v>
      </c>
      <c r="O25" s="25">
        <v>0</v>
      </c>
      <c r="P25" s="25">
        <v>0</v>
      </c>
      <c r="Q25" s="32">
        <f t="shared" si="19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0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0</v>
      </c>
      <c r="C26" s="111">
        <f>SUM(C19:C25)</f>
        <v>0</v>
      </c>
      <c r="D26" s="111">
        <f>SUM(D19:D25)</f>
        <v>0</v>
      </c>
      <c r="E26" s="110">
        <f t="shared" ref="E26:Y26" si="24">SUM(E19:E25)</f>
        <v>0</v>
      </c>
      <c r="F26" s="111">
        <f t="shared" si="24"/>
        <v>0</v>
      </c>
      <c r="G26" s="111">
        <f t="shared" si="24"/>
        <v>0</v>
      </c>
      <c r="H26" s="110">
        <f t="shared" si="24"/>
        <v>0</v>
      </c>
      <c r="I26" s="111">
        <f t="shared" si="24"/>
        <v>0</v>
      </c>
      <c r="J26" s="111">
        <f t="shared" si="24"/>
        <v>0</v>
      </c>
      <c r="K26" s="110">
        <f t="shared" si="24"/>
        <v>0</v>
      </c>
      <c r="L26" s="111">
        <f t="shared" si="24"/>
        <v>0</v>
      </c>
      <c r="M26" s="111">
        <f t="shared" si="24"/>
        <v>0</v>
      </c>
      <c r="N26" s="110">
        <f>SUM(N19:N25)</f>
        <v>0</v>
      </c>
      <c r="O26" s="111">
        <f t="shared" si="24"/>
        <v>0</v>
      </c>
      <c r="P26" s="111">
        <f t="shared" si="24"/>
        <v>0</v>
      </c>
      <c r="Q26" s="110">
        <f t="shared" si="24"/>
        <v>0</v>
      </c>
      <c r="R26" s="111">
        <f t="shared" si="24"/>
        <v>0</v>
      </c>
      <c r="S26" s="111">
        <f t="shared" si="24"/>
        <v>0</v>
      </c>
      <c r="T26" s="110">
        <f t="shared" si="24"/>
        <v>0</v>
      </c>
      <c r="U26" s="111">
        <f t="shared" si="24"/>
        <v>0</v>
      </c>
      <c r="V26" s="111">
        <f t="shared" si="24"/>
        <v>0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0</v>
      </c>
      <c r="C27" s="25">
        <f>SUM(C25,F27,I27)-SUM(L27,O27,R27)</f>
        <v>0</v>
      </c>
      <c r="D27" s="26">
        <f>SUM(D25,G27,J27)-SUM(M27,P27,S27)</f>
        <v>0</v>
      </c>
      <c r="E27" s="27">
        <f t="shared" si="0"/>
        <v>0</v>
      </c>
      <c r="F27" s="25">
        <v>0</v>
      </c>
      <c r="G27" s="26">
        <v>0</v>
      </c>
      <c r="H27" s="28">
        <f t="shared" ref="H27:H33" si="26">SUM(I27:J27)</f>
        <v>0</v>
      </c>
      <c r="I27" s="25">
        <v>0</v>
      </c>
      <c r="J27" s="26">
        <v>0</v>
      </c>
      <c r="K27" s="27">
        <f t="shared" si="23"/>
        <v>0</v>
      </c>
      <c r="L27" s="25">
        <v>0</v>
      </c>
      <c r="M27" s="25">
        <v>0</v>
      </c>
      <c r="N27" s="25">
        <f t="shared" si="18"/>
        <v>0</v>
      </c>
      <c r="O27" s="25">
        <v>0</v>
      </c>
      <c r="P27" s="25">
        <v>0</v>
      </c>
      <c r="Q27" s="32">
        <f>SUM(R27:S27)</f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ref="W27:W33" si="27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61"/>
    </row>
    <row r="28" spans="1:28" s="2" customFormat="1" ht="15.95" customHeight="1">
      <c r="A28" s="134">
        <v>19</v>
      </c>
      <c r="B28" s="25">
        <f t="shared" si="25"/>
        <v>0</v>
      </c>
      <c r="C28" s="25">
        <f t="shared" ref="C28:D33" si="28">SUM(C27,F28,I28)-SUM(L28,O28,R28)</f>
        <v>0</v>
      </c>
      <c r="D28" s="26">
        <f t="shared" si="28"/>
        <v>0</v>
      </c>
      <c r="E28" s="27">
        <f t="shared" si="0"/>
        <v>0</v>
      </c>
      <c r="F28" s="25">
        <v>0</v>
      </c>
      <c r="G28" s="26">
        <v>0</v>
      </c>
      <c r="H28" s="28">
        <v>0</v>
      </c>
      <c r="I28" s="25">
        <v>0</v>
      </c>
      <c r="J28" s="26">
        <v>0</v>
      </c>
      <c r="K28" s="27">
        <f t="shared" si="23"/>
        <v>0</v>
      </c>
      <c r="L28" s="25">
        <v>0</v>
      </c>
      <c r="M28" s="26">
        <v>0</v>
      </c>
      <c r="N28" s="25">
        <f t="shared" si="18"/>
        <v>0</v>
      </c>
      <c r="O28" s="25">
        <v>0</v>
      </c>
      <c r="P28" s="26">
        <v>0</v>
      </c>
      <c r="Q28" s="27">
        <f>SUM(R28:S28)</f>
        <v>0</v>
      </c>
      <c r="R28" s="25">
        <v>0</v>
      </c>
      <c r="S28" s="26">
        <v>0</v>
      </c>
      <c r="T28" s="25">
        <f t="shared" si="8"/>
        <v>0</v>
      </c>
      <c r="U28" s="25">
        <v>0</v>
      </c>
      <c r="V28" s="26">
        <v>0</v>
      </c>
      <c r="W28" s="29">
        <f t="shared" si="27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5"/>
        <v>0</v>
      </c>
      <c r="C29" s="25">
        <f t="shared" si="28"/>
        <v>0</v>
      </c>
      <c r="D29" s="26">
        <f t="shared" si="28"/>
        <v>0</v>
      </c>
      <c r="E29" s="27">
        <f t="shared" si="0"/>
        <v>0</v>
      </c>
      <c r="F29" s="25">
        <v>0</v>
      </c>
      <c r="G29" s="26">
        <v>0</v>
      </c>
      <c r="H29" s="28">
        <f t="shared" si="26"/>
        <v>0</v>
      </c>
      <c r="I29" s="25">
        <v>0</v>
      </c>
      <c r="J29" s="26">
        <v>0</v>
      </c>
      <c r="K29" s="27">
        <f t="shared" si="23"/>
        <v>0</v>
      </c>
      <c r="L29" s="25">
        <v>0</v>
      </c>
      <c r="M29" s="25">
        <v>0</v>
      </c>
      <c r="N29" s="25">
        <f t="shared" si="18"/>
        <v>0</v>
      </c>
      <c r="O29" s="25">
        <v>0</v>
      </c>
      <c r="P29" s="26">
        <v>0</v>
      </c>
      <c r="Q29" s="31"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7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0</v>
      </c>
      <c r="C30" s="25">
        <f t="shared" si="28"/>
        <v>0</v>
      </c>
      <c r="D30" s="26">
        <f t="shared" si="28"/>
        <v>0</v>
      </c>
      <c r="E30" s="27">
        <f t="shared" si="0"/>
        <v>0</v>
      </c>
      <c r="F30" s="25">
        <v>0</v>
      </c>
      <c r="G30" s="26">
        <v>0</v>
      </c>
      <c r="H30" s="28">
        <f t="shared" si="26"/>
        <v>0</v>
      </c>
      <c r="I30" s="25">
        <v>0</v>
      </c>
      <c r="J30" s="26">
        <v>0</v>
      </c>
      <c r="K30" s="27">
        <f t="shared" si="23"/>
        <v>0</v>
      </c>
      <c r="L30" s="25">
        <v>0</v>
      </c>
      <c r="M30" s="25">
        <v>0</v>
      </c>
      <c r="N30" s="25">
        <f t="shared" si="18"/>
        <v>0</v>
      </c>
      <c r="O30" s="25">
        <v>0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 t="shared" si="8"/>
        <v>0</v>
      </c>
      <c r="U30" s="25">
        <v>0</v>
      </c>
      <c r="V30" s="26">
        <v>0</v>
      </c>
      <c r="W30" s="29">
        <f t="shared" si="27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0</v>
      </c>
      <c r="C31" s="25">
        <f t="shared" si="28"/>
        <v>0</v>
      </c>
      <c r="D31" s="26">
        <f t="shared" si="28"/>
        <v>0</v>
      </c>
      <c r="E31" s="27">
        <f>SUM(F31:G31)</f>
        <v>0</v>
      </c>
      <c r="F31" s="25">
        <v>0</v>
      </c>
      <c r="G31" s="26">
        <v>0</v>
      </c>
      <c r="H31" s="28">
        <f t="shared" si="26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7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5"/>
        <v>0</v>
      </c>
      <c r="C32" s="25">
        <f t="shared" si="28"/>
        <v>0</v>
      </c>
      <c r="D32" s="26">
        <f t="shared" si="28"/>
        <v>0</v>
      </c>
      <c r="E32" s="27">
        <f>SUM(F32:G32)</f>
        <v>0</v>
      </c>
      <c r="F32" s="25">
        <v>0</v>
      </c>
      <c r="G32" s="26">
        <v>0</v>
      </c>
      <c r="H32" s="28">
        <f t="shared" si="26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7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0</v>
      </c>
      <c r="C33" s="25">
        <f t="shared" si="28"/>
        <v>0</v>
      </c>
      <c r="D33" s="26">
        <f t="shared" si="28"/>
        <v>0</v>
      </c>
      <c r="E33" s="27">
        <f>SUM(F33:G33)</f>
        <v>0</v>
      </c>
      <c r="F33" s="25">
        <v>0</v>
      </c>
      <c r="G33" s="26">
        <v>0</v>
      </c>
      <c r="H33" s="28">
        <f t="shared" si="26"/>
        <v>0</v>
      </c>
      <c r="I33" s="25">
        <v>0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0</v>
      </c>
      <c r="O33" s="25">
        <v>0</v>
      </c>
      <c r="P33" s="26">
        <v>0</v>
      </c>
      <c r="Q33" s="31">
        <f>SUM(R33:S33)</f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27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9">SUM(B27:B33)</f>
        <v>0</v>
      </c>
      <c r="C34" s="110">
        <f t="shared" si="29"/>
        <v>0</v>
      </c>
      <c r="D34" s="110">
        <f t="shared" si="29"/>
        <v>0</v>
      </c>
      <c r="E34" s="110">
        <f t="shared" si="29"/>
        <v>0</v>
      </c>
      <c r="F34" s="111">
        <f t="shared" si="29"/>
        <v>0</v>
      </c>
      <c r="G34" s="111">
        <f t="shared" si="29"/>
        <v>0</v>
      </c>
      <c r="H34" s="110">
        <f t="shared" si="29"/>
        <v>0</v>
      </c>
      <c r="I34" s="111">
        <f t="shared" si="29"/>
        <v>0</v>
      </c>
      <c r="J34" s="111">
        <f t="shared" si="29"/>
        <v>0</v>
      </c>
      <c r="K34" s="110">
        <f t="shared" si="29"/>
        <v>0</v>
      </c>
      <c r="L34" s="111">
        <f t="shared" si="29"/>
        <v>0</v>
      </c>
      <c r="M34" s="111">
        <f t="shared" si="29"/>
        <v>0</v>
      </c>
      <c r="N34" s="110">
        <f t="shared" si="29"/>
        <v>0</v>
      </c>
      <c r="O34" s="111">
        <f t="shared" si="29"/>
        <v>0</v>
      </c>
      <c r="P34" s="111">
        <f t="shared" si="29"/>
        <v>0</v>
      </c>
      <c r="Q34" s="110">
        <f t="shared" si="29"/>
        <v>0</v>
      </c>
      <c r="R34" s="111">
        <f t="shared" si="29"/>
        <v>0</v>
      </c>
      <c r="S34" s="111">
        <f t="shared" si="29"/>
        <v>0</v>
      </c>
      <c r="T34" s="110">
        <f t="shared" si="29"/>
        <v>0</v>
      </c>
      <c r="U34" s="111">
        <f t="shared" si="29"/>
        <v>0</v>
      </c>
      <c r="V34" s="111">
        <f t="shared" si="29"/>
        <v>0</v>
      </c>
      <c r="W34" s="110">
        <f t="shared" si="29"/>
        <v>0</v>
      </c>
      <c r="X34" s="111">
        <f t="shared" si="29"/>
        <v>0</v>
      </c>
      <c r="Y34" s="111">
        <f t="shared" si="29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0">SUM(C35:D35)</f>
        <v>0</v>
      </c>
      <c r="C35" s="25">
        <f>SUM(C33,F35,I35)-SUM(L35,O35,R35)</f>
        <v>0</v>
      </c>
      <c r="D35" s="26">
        <f>SUM(D33,G35,J35)-SUM(M35,P35,S35)</f>
        <v>0</v>
      </c>
      <c r="E35" s="27">
        <f t="shared" ref="E35:E41" si="31">SUM(F35:G35)</f>
        <v>0</v>
      </c>
      <c r="F35" s="25">
        <v>0</v>
      </c>
      <c r="G35" s="26">
        <v>0</v>
      </c>
      <c r="H35" s="28">
        <f t="shared" ref="H35:H39" si="32">SUM(I35:J35)</f>
        <v>0</v>
      </c>
      <c r="I35" s="25">
        <v>0</v>
      </c>
      <c r="J35" s="26">
        <v>0</v>
      </c>
      <c r="K35" s="27">
        <f t="shared" ref="K35:K41" si="33">SUM(L35:M35)</f>
        <v>0</v>
      </c>
      <c r="L35" s="25">
        <v>0</v>
      </c>
      <c r="M35" s="25">
        <v>0</v>
      </c>
      <c r="N35" s="25">
        <f t="shared" ref="N35:N41" si="34">SUM(O35:P35)</f>
        <v>0</v>
      </c>
      <c r="O35" s="25">
        <v>0</v>
      </c>
      <c r="P35" s="26">
        <v>0</v>
      </c>
      <c r="Q35" s="31">
        <f t="shared" ref="Q35:Q41" si="35">SUM(R35:S35)</f>
        <v>0</v>
      </c>
      <c r="R35" s="25">
        <v>0</v>
      </c>
      <c r="S35" s="25">
        <v>0</v>
      </c>
      <c r="T35" s="25">
        <f t="shared" ref="T35:T41" si="36">SUM(U35:V35)</f>
        <v>0</v>
      </c>
      <c r="U35" s="25">
        <v>0</v>
      </c>
      <c r="V35" s="26">
        <v>0</v>
      </c>
      <c r="W35" s="29">
        <f t="shared" ref="W35:W39" si="37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0"/>
        <v>0</v>
      </c>
      <c r="C36" s="25">
        <f t="shared" ref="C36:D39" si="38">SUM(C35,F36,I36)-SUM(L36,O36,R36)</f>
        <v>0</v>
      </c>
      <c r="D36" s="26">
        <f t="shared" si="38"/>
        <v>0</v>
      </c>
      <c r="E36" s="27">
        <f t="shared" si="31"/>
        <v>0</v>
      </c>
      <c r="F36" s="25">
        <v>0</v>
      </c>
      <c r="G36" s="26">
        <v>0</v>
      </c>
      <c r="H36" s="28">
        <f t="shared" si="32"/>
        <v>0</v>
      </c>
      <c r="I36" s="25">
        <v>0</v>
      </c>
      <c r="J36" s="26">
        <v>0</v>
      </c>
      <c r="K36" s="27">
        <f t="shared" si="33"/>
        <v>0</v>
      </c>
      <c r="L36" s="25">
        <v>0</v>
      </c>
      <c r="M36" s="25">
        <v>0</v>
      </c>
      <c r="N36" s="25">
        <f t="shared" si="34"/>
        <v>0</v>
      </c>
      <c r="O36" s="25">
        <v>0</v>
      </c>
      <c r="P36" s="26">
        <v>0</v>
      </c>
      <c r="Q36" s="31">
        <f t="shared" si="35"/>
        <v>0</v>
      </c>
      <c r="R36" s="25">
        <v>0</v>
      </c>
      <c r="S36" s="25">
        <v>0</v>
      </c>
      <c r="T36" s="25">
        <f t="shared" si="36"/>
        <v>0</v>
      </c>
      <c r="U36" s="25">
        <v>0</v>
      </c>
      <c r="V36" s="26">
        <v>0</v>
      </c>
      <c r="W36" s="29">
        <f t="shared" si="37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0"/>
        <v>0</v>
      </c>
      <c r="C37" s="25">
        <f t="shared" si="38"/>
        <v>0</v>
      </c>
      <c r="D37" s="26">
        <f t="shared" si="38"/>
        <v>0</v>
      </c>
      <c r="E37" s="27">
        <f t="shared" si="31"/>
        <v>0</v>
      </c>
      <c r="F37" s="25">
        <v>0</v>
      </c>
      <c r="G37" s="26">
        <v>0</v>
      </c>
      <c r="H37" s="28">
        <f t="shared" si="32"/>
        <v>0</v>
      </c>
      <c r="I37" s="25">
        <v>0</v>
      </c>
      <c r="J37" s="26">
        <v>0</v>
      </c>
      <c r="K37" s="27">
        <f t="shared" si="33"/>
        <v>0</v>
      </c>
      <c r="L37" s="25">
        <v>0</v>
      </c>
      <c r="M37" s="25">
        <v>0</v>
      </c>
      <c r="N37" s="25">
        <f t="shared" si="34"/>
        <v>0</v>
      </c>
      <c r="O37" s="25">
        <v>0</v>
      </c>
      <c r="P37" s="26">
        <v>0</v>
      </c>
      <c r="Q37" s="31">
        <f t="shared" si="35"/>
        <v>0</v>
      </c>
      <c r="R37" s="25">
        <v>0</v>
      </c>
      <c r="S37" s="25">
        <v>0</v>
      </c>
      <c r="T37" s="25">
        <f t="shared" si="36"/>
        <v>0</v>
      </c>
      <c r="U37" s="25">
        <v>0</v>
      </c>
      <c r="V37" s="26">
        <v>0</v>
      </c>
      <c r="W37" s="29">
        <f t="shared" si="37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0"/>
        <v>0</v>
      </c>
      <c r="C38" s="25">
        <f t="shared" si="38"/>
        <v>0</v>
      </c>
      <c r="D38" s="26">
        <f t="shared" si="38"/>
        <v>0</v>
      </c>
      <c r="E38" s="27">
        <f t="shared" si="31"/>
        <v>0</v>
      </c>
      <c r="F38" s="25"/>
      <c r="G38" s="26"/>
      <c r="H38" s="28">
        <f t="shared" si="32"/>
        <v>0</v>
      </c>
      <c r="I38" s="25"/>
      <c r="J38" s="26"/>
      <c r="K38" s="27">
        <f t="shared" si="33"/>
        <v>0</v>
      </c>
      <c r="L38" s="25">
        <v>0</v>
      </c>
      <c r="M38" s="25">
        <v>0</v>
      </c>
      <c r="N38" s="25">
        <f t="shared" si="34"/>
        <v>0</v>
      </c>
      <c r="O38" s="25">
        <v>0</v>
      </c>
      <c r="P38" s="26">
        <v>0</v>
      </c>
      <c r="Q38" s="31">
        <f t="shared" si="35"/>
        <v>0</v>
      </c>
      <c r="R38" s="25">
        <v>0</v>
      </c>
      <c r="S38" s="25">
        <v>0</v>
      </c>
      <c r="T38" s="25">
        <f t="shared" si="36"/>
        <v>0</v>
      </c>
      <c r="U38" s="25">
        <v>0</v>
      </c>
      <c r="V38" s="26">
        <v>0</v>
      </c>
      <c r="W38" s="29">
        <f t="shared" si="37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0"/>
        <v>0</v>
      </c>
      <c r="C39" s="25">
        <f t="shared" si="38"/>
        <v>0</v>
      </c>
      <c r="D39" s="26">
        <f t="shared" si="38"/>
        <v>0</v>
      </c>
      <c r="E39" s="27">
        <f t="shared" si="31"/>
        <v>0</v>
      </c>
      <c r="F39" s="25">
        <v>0</v>
      </c>
      <c r="G39" s="26">
        <v>0</v>
      </c>
      <c r="H39" s="28">
        <f t="shared" si="32"/>
        <v>0</v>
      </c>
      <c r="I39" s="25">
        <v>0</v>
      </c>
      <c r="J39" s="26">
        <v>0</v>
      </c>
      <c r="K39" s="27">
        <f t="shared" si="33"/>
        <v>0</v>
      </c>
      <c r="L39" s="25">
        <v>0</v>
      </c>
      <c r="M39" s="25">
        <v>0</v>
      </c>
      <c r="N39" s="25">
        <f t="shared" si="34"/>
        <v>0</v>
      </c>
      <c r="O39" s="25">
        <v>0</v>
      </c>
      <c r="P39" s="26">
        <v>0</v>
      </c>
      <c r="Q39" s="31">
        <f t="shared" si="35"/>
        <v>0</v>
      </c>
      <c r="R39" s="25">
        <v>0</v>
      </c>
      <c r="S39" s="25">
        <v>0</v>
      </c>
      <c r="T39" s="25">
        <f t="shared" si="36"/>
        <v>0</v>
      </c>
      <c r="U39" s="25">
        <v>0</v>
      </c>
      <c r="V39" s="26">
        <v>0</v>
      </c>
      <c r="W39" s="29">
        <f t="shared" si="37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9">SUM(C40:D40)</f>
        <v>0</v>
      </c>
      <c r="C40" s="25">
        <f t="shared" ref="C40:C41" si="40">SUM(C39,F40,I40)-SUM(L40,O40,R40)</f>
        <v>0</v>
      </c>
      <c r="D40" s="26">
        <f t="shared" ref="D40:D41" si="41">SUM(D39,G40,J40)-SUM(M40,P40,S40)</f>
        <v>0</v>
      </c>
      <c r="E40" s="27">
        <f t="shared" si="31"/>
        <v>0</v>
      </c>
      <c r="F40" s="25">
        <v>0</v>
      </c>
      <c r="G40" s="26">
        <v>0</v>
      </c>
      <c r="H40" s="28">
        <f t="shared" ref="H40:H41" si="42">SUM(I40:J40)</f>
        <v>0</v>
      </c>
      <c r="I40" s="25">
        <v>0</v>
      </c>
      <c r="J40" s="26">
        <v>0</v>
      </c>
      <c r="K40" s="27">
        <f t="shared" si="33"/>
        <v>0</v>
      </c>
      <c r="L40" s="25">
        <v>0</v>
      </c>
      <c r="M40" s="25">
        <v>0</v>
      </c>
      <c r="N40" s="25">
        <f t="shared" si="34"/>
        <v>0</v>
      </c>
      <c r="O40" s="25">
        <v>0</v>
      </c>
      <c r="P40" s="26">
        <v>0</v>
      </c>
      <c r="Q40" s="31">
        <f t="shared" si="35"/>
        <v>0</v>
      </c>
      <c r="R40" s="25">
        <v>0</v>
      </c>
      <c r="S40" s="25">
        <v>0</v>
      </c>
      <c r="T40" s="25">
        <f t="shared" si="36"/>
        <v>0</v>
      </c>
      <c r="U40" s="25">
        <v>0</v>
      </c>
      <c r="V40" s="26">
        <v>0</v>
      </c>
      <c r="W40" s="29">
        <f t="shared" ref="W40:W41" si="43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9"/>
        <v>0</v>
      </c>
      <c r="C41" s="25">
        <f t="shared" si="40"/>
        <v>0</v>
      </c>
      <c r="D41" s="26">
        <f t="shared" si="41"/>
        <v>0</v>
      </c>
      <c r="E41" s="27">
        <f t="shared" si="31"/>
        <v>0</v>
      </c>
      <c r="F41" s="25">
        <v>0</v>
      </c>
      <c r="G41" s="26">
        <v>0</v>
      </c>
      <c r="H41" s="28">
        <f t="shared" si="42"/>
        <v>0</v>
      </c>
      <c r="I41" s="25">
        <v>0</v>
      </c>
      <c r="J41" s="26">
        <v>0</v>
      </c>
      <c r="K41" s="27">
        <f t="shared" si="33"/>
        <v>0</v>
      </c>
      <c r="L41" s="25">
        <v>0</v>
      </c>
      <c r="M41" s="25">
        <v>0</v>
      </c>
      <c r="N41" s="25">
        <f t="shared" si="34"/>
        <v>0</v>
      </c>
      <c r="O41" s="25">
        <v>0</v>
      </c>
      <c r="P41" s="26">
        <v>0</v>
      </c>
      <c r="Q41" s="31">
        <f t="shared" si="35"/>
        <v>0</v>
      </c>
      <c r="R41" s="25">
        <v>0</v>
      </c>
      <c r="S41" s="25">
        <v>0</v>
      </c>
      <c r="T41" s="25">
        <f t="shared" si="36"/>
        <v>0</v>
      </c>
      <c r="U41" s="25">
        <v>0</v>
      </c>
      <c r="V41" s="26">
        <v>0</v>
      </c>
      <c r="W41" s="29">
        <f t="shared" si="43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4">SUM(B35:B41)</f>
        <v>0</v>
      </c>
      <c r="C42" s="110">
        <f t="shared" si="44"/>
        <v>0</v>
      </c>
      <c r="D42" s="110">
        <f t="shared" si="44"/>
        <v>0</v>
      </c>
      <c r="E42" s="110">
        <f t="shared" si="44"/>
        <v>0</v>
      </c>
      <c r="F42" s="110">
        <f t="shared" si="44"/>
        <v>0</v>
      </c>
      <c r="G42" s="110">
        <f t="shared" si="44"/>
        <v>0</v>
      </c>
      <c r="H42" s="110">
        <f t="shared" si="44"/>
        <v>0</v>
      </c>
      <c r="I42" s="110">
        <f t="shared" si="44"/>
        <v>0</v>
      </c>
      <c r="J42" s="110">
        <f t="shared" si="44"/>
        <v>0</v>
      </c>
      <c r="K42" s="110">
        <f t="shared" si="44"/>
        <v>0</v>
      </c>
      <c r="L42" s="110">
        <f t="shared" si="44"/>
        <v>0</v>
      </c>
      <c r="M42" s="110">
        <f t="shared" si="44"/>
        <v>0</v>
      </c>
      <c r="N42" s="110">
        <f t="shared" si="44"/>
        <v>0</v>
      </c>
      <c r="O42" s="110">
        <f t="shared" si="44"/>
        <v>0</v>
      </c>
      <c r="P42" s="110">
        <f t="shared" si="44"/>
        <v>0</v>
      </c>
      <c r="Q42" s="110">
        <f t="shared" si="44"/>
        <v>0</v>
      </c>
      <c r="R42" s="110">
        <f t="shared" si="44"/>
        <v>0</v>
      </c>
      <c r="S42" s="110">
        <f t="shared" si="44"/>
        <v>0</v>
      </c>
      <c r="T42" s="110">
        <f t="shared" si="44"/>
        <v>0</v>
      </c>
      <c r="U42" s="110">
        <f t="shared" si="44"/>
        <v>0</v>
      </c>
      <c r="V42" s="110">
        <f t="shared" si="44"/>
        <v>0</v>
      </c>
      <c r="W42" s="110">
        <f t="shared" si="44"/>
        <v>0</v>
      </c>
      <c r="X42" s="110">
        <f t="shared" si="44"/>
        <v>0</v>
      </c>
      <c r="Y42" s="110">
        <f t="shared" si="44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0</v>
      </c>
      <c r="C43" s="211">
        <f t="shared" ref="C43:Y43" si="45">SUM(C10,C18,C26,C34,C42)</f>
        <v>0</v>
      </c>
      <c r="D43" s="211">
        <f t="shared" si="45"/>
        <v>0</v>
      </c>
      <c r="E43" s="211">
        <f t="shared" si="45"/>
        <v>0</v>
      </c>
      <c r="F43" s="211">
        <f t="shared" si="45"/>
        <v>0</v>
      </c>
      <c r="G43" s="211">
        <f t="shared" si="45"/>
        <v>0</v>
      </c>
      <c r="H43" s="211">
        <f t="shared" si="45"/>
        <v>0</v>
      </c>
      <c r="I43" s="211">
        <f t="shared" si="45"/>
        <v>0</v>
      </c>
      <c r="J43" s="211">
        <f t="shared" si="45"/>
        <v>0</v>
      </c>
      <c r="K43" s="211">
        <f t="shared" si="45"/>
        <v>0</v>
      </c>
      <c r="L43" s="211">
        <f t="shared" si="45"/>
        <v>0</v>
      </c>
      <c r="M43" s="211">
        <f t="shared" si="45"/>
        <v>0</v>
      </c>
      <c r="N43" s="211">
        <f t="shared" si="45"/>
        <v>0</v>
      </c>
      <c r="O43" s="211">
        <f t="shared" si="45"/>
        <v>0</v>
      </c>
      <c r="P43" s="211">
        <f t="shared" si="45"/>
        <v>0</v>
      </c>
      <c r="Q43" s="211">
        <f t="shared" si="45"/>
        <v>0</v>
      </c>
      <c r="R43" s="211">
        <f t="shared" si="45"/>
        <v>0</v>
      </c>
      <c r="S43" s="211">
        <f t="shared" si="45"/>
        <v>0</v>
      </c>
      <c r="T43" s="211">
        <f t="shared" si="45"/>
        <v>0</v>
      </c>
      <c r="U43" s="211">
        <f t="shared" si="45"/>
        <v>0</v>
      </c>
      <c r="V43" s="211">
        <f t="shared" si="45"/>
        <v>0</v>
      </c>
      <c r="W43" s="211">
        <f t="shared" si="45"/>
        <v>0</v>
      </c>
      <c r="X43" s="211">
        <f t="shared" si="45"/>
        <v>0</v>
      </c>
      <c r="Y43" s="211">
        <f t="shared" si="45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0</v>
      </c>
      <c r="T44" s="6">
        <f>SUM(T10,T18,T26,T34,T42,)</f>
        <v>0</v>
      </c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2"/>
  <dimension ref="A1:AC131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H46" sqref="H46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6" width="7.28515625" customWidth="1"/>
    <col min="17" max="17" width="5.42578125" customWidth="1"/>
    <col min="18" max="18" width="4.7109375" customWidth="1"/>
    <col min="19" max="19" width="5.5703125" customWidth="1"/>
    <col min="20" max="20" width="8" customWidth="1"/>
    <col min="21" max="21" width="6.7109375" customWidth="1"/>
    <col min="22" max="22" width="8.7109375" customWidth="1"/>
    <col min="23" max="23" width="4.85546875" customWidth="1"/>
    <col min="24" max="24" width="5.28515625" customWidth="1"/>
    <col min="25" max="25" width="6.140625" customWidth="1"/>
    <col min="26" max="26" width="6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76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20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15</v>
      </c>
    </row>
    <row r="7" spans="1:29" s="2" customFormat="1" ht="15.95" customHeight="1">
      <c r="A7" s="24">
        <v>1</v>
      </c>
      <c r="B7" s="25">
        <f>SUM(C7:D7)</f>
        <v>26</v>
      </c>
      <c r="C7" s="25">
        <f>SUM(AC5,F7,I7)-SUM(L7,O7,R7)</f>
        <v>12</v>
      </c>
      <c r="D7" s="25">
        <f>SUM(AC6,G7,J7)-SUM(M7,P7,S7)</f>
        <v>14</v>
      </c>
      <c r="E7" s="27">
        <f t="shared" ref="E7:E30" si="0">SUM(F7:G7)</f>
        <v>1</v>
      </c>
      <c r="F7" s="25">
        <v>0</v>
      </c>
      <c r="G7" s="26">
        <v>1</v>
      </c>
      <c r="H7" s="27">
        <f t="shared" ref="H7:H9" si="1">SUM(I7:J7)</f>
        <v>0</v>
      </c>
      <c r="I7" s="25">
        <v>0</v>
      </c>
      <c r="J7" s="26">
        <v>0</v>
      </c>
      <c r="K7" s="28">
        <f t="shared" ref="K7:K9" si="2">SUM(L7:M7)</f>
        <v>1</v>
      </c>
      <c r="L7" s="25">
        <v>1</v>
      </c>
      <c r="M7" s="25">
        <v>0</v>
      </c>
      <c r="N7" s="28">
        <f t="shared" ref="N7:N16" si="3">SUM(O7:P7)</f>
        <v>9</v>
      </c>
      <c r="O7" s="25">
        <v>7</v>
      </c>
      <c r="P7" s="25">
        <v>2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102</v>
      </c>
      <c r="U7" s="28">
        <v>87</v>
      </c>
      <c r="V7" s="25">
        <v>15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35</v>
      </c>
    </row>
    <row r="8" spans="1:29" s="2" customFormat="1" ht="15.95" customHeight="1">
      <c r="A8" s="24">
        <v>2</v>
      </c>
      <c r="B8" s="25">
        <f t="shared" ref="B8:B9" si="6">SUM(C8:D8)</f>
        <v>29</v>
      </c>
      <c r="C8" s="25">
        <f t="shared" ref="C8:D8" si="7">SUM(C7,F8,I8)-SUM(L8,O8,R8)</f>
        <v>13</v>
      </c>
      <c r="D8" s="26">
        <f t="shared" si="7"/>
        <v>16</v>
      </c>
      <c r="E8" s="27">
        <f t="shared" si="0"/>
        <v>4</v>
      </c>
      <c r="F8" s="25">
        <v>2</v>
      </c>
      <c r="G8" s="26">
        <v>2</v>
      </c>
      <c r="H8" s="27">
        <f t="shared" si="1"/>
        <v>0</v>
      </c>
      <c r="I8" s="25">
        <v>0</v>
      </c>
      <c r="J8" s="26">
        <v>0</v>
      </c>
      <c r="K8" s="28">
        <f t="shared" si="2"/>
        <v>1</v>
      </c>
      <c r="L8" s="25">
        <v>1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29</v>
      </c>
      <c r="C9" s="25">
        <f>SUM(C8,F9,I9)-SUM(L9,O9,R9)</f>
        <v>13</v>
      </c>
      <c r="D9" s="25">
        <f>SUM(D8,G9,J9)-SUM(M9,P9,S9)</f>
        <v>16</v>
      </c>
      <c r="E9" s="27">
        <f t="shared" si="0"/>
        <v>2</v>
      </c>
      <c r="F9" s="25">
        <v>1</v>
      </c>
      <c r="G9" s="26">
        <v>1</v>
      </c>
      <c r="H9" s="27">
        <f t="shared" si="1"/>
        <v>0</v>
      </c>
      <c r="I9" s="25">
        <v>0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2</v>
      </c>
      <c r="O9" s="25">
        <v>1</v>
      </c>
      <c r="P9" s="25">
        <v>1</v>
      </c>
      <c r="Q9" s="31">
        <f t="shared" si="4"/>
        <v>0</v>
      </c>
      <c r="R9" s="25">
        <v>0</v>
      </c>
      <c r="S9" s="25">
        <v>0</v>
      </c>
      <c r="T9" s="29">
        <f t="shared" si="8"/>
        <v>7</v>
      </c>
      <c r="U9" s="28">
        <v>4</v>
      </c>
      <c r="V9" s="25">
        <v>3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84</v>
      </c>
      <c r="C10" s="108">
        <f t="shared" si="9"/>
        <v>38</v>
      </c>
      <c r="D10" s="108">
        <f t="shared" si="9"/>
        <v>46</v>
      </c>
      <c r="E10" s="108">
        <f t="shared" si="9"/>
        <v>7</v>
      </c>
      <c r="F10" s="108">
        <f t="shared" si="9"/>
        <v>3</v>
      </c>
      <c r="G10" s="108">
        <f t="shared" si="9"/>
        <v>4</v>
      </c>
      <c r="H10" s="108">
        <f t="shared" si="9"/>
        <v>0</v>
      </c>
      <c r="I10" s="108">
        <f t="shared" si="9"/>
        <v>0</v>
      </c>
      <c r="J10" s="108">
        <f t="shared" si="9"/>
        <v>0</v>
      </c>
      <c r="K10" s="108">
        <f t="shared" si="9"/>
        <v>2</v>
      </c>
      <c r="L10" s="108">
        <f t="shared" si="9"/>
        <v>2</v>
      </c>
      <c r="M10" s="108">
        <f t="shared" si="9"/>
        <v>0</v>
      </c>
      <c r="N10" s="108">
        <f t="shared" si="9"/>
        <v>11</v>
      </c>
      <c r="O10" s="108">
        <f t="shared" si="9"/>
        <v>8</v>
      </c>
      <c r="P10" s="108">
        <f t="shared" si="9"/>
        <v>3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109</v>
      </c>
      <c r="U10" s="108">
        <f t="shared" si="9"/>
        <v>91</v>
      </c>
      <c r="V10" s="108">
        <f t="shared" si="9"/>
        <v>18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26</v>
      </c>
      <c r="C11" s="25">
        <f>SUM(C9,F11,I11)-SUM(L11,O11,R11)</f>
        <v>11</v>
      </c>
      <c r="D11" s="25">
        <f>SUM(D9,G11,J11)-SUM(M11,P11,S11)</f>
        <v>15</v>
      </c>
      <c r="E11" s="27">
        <f t="shared" si="0"/>
        <v>2</v>
      </c>
      <c r="F11" s="25">
        <v>1</v>
      </c>
      <c r="G11" s="26">
        <v>1</v>
      </c>
      <c r="H11" s="27">
        <f t="shared" ref="H11:H17" si="11">SUM(I11:J11)</f>
        <v>0</v>
      </c>
      <c r="I11" s="25">
        <v>0</v>
      </c>
      <c r="J11" s="26">
        <v>0</v>
      </c>
      <c r="K11" s="28">
        <f t="shared" ref="K11:K17" si="12">SUM(L11:M11)</f>
        <v>1</v>
      </c>
      <c r="L11" s="25">
        <v>1</v>
      </c>
      <c r="M11" s="25">
        <v>0</v>
      </c>
      <c r="N11" s="25">
        <f t="shared" si="3"/>
        <v>4</v>
      </c>
      <c r="O11" s="25">
        <v>2</v>
      </c>
      <c r="P11" s="25">
        <v>2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31</v>
      </c>
      <c r="U11" s="28">
        <v>11</v>
      </c>
      <c r="V11" s="25">
        <v>20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26</v>
      </c>
      <c r="C12" s="25">
        <f t="shared" ref="C12:D17" si="15">SUM(C11,F12,I12)-SUM(L12,O12,R12)</f>
        <v>14</v>
      </c>
      <c r="D12" s="26">
        <f t="shared" si="15"/>
        <v>12</v>
      </c>
      <c r="E12" s="27">
        <f t="shared" si="0"/>
        <v>3</v>
      </c>
      <c r="F12" s="25">
        <v>3</v>
      </c>
      <c r="G12" s="26">
        <v>0</v>
      </c>
      <c r="H12" s="27">
        <f t="shared" si="11"/>
        <v>1</v>
      </c>
      <c r="I12" s="25">
        <v>1</v>
      </c>
      <c r="J12" s="26">
        <v>0</v>
      </c>
      <c r="K12" s="27">
        <f t="shared" si="12"/>
        <v>0</v>
      </c>
      <c r="L12" s="25">
        <v>0</v>
      </c>
      <c r="M12" s="25">
        <v>0</v>
      </c>
      <c r="N12" s="25">
        <f t="shared" si="3"/>
        <v>4</v>
      </c>
      <c r="O12" s="25">
        <v>1</v>
      </c>
      <c r="P12" s="25">
        <v>3</v>
      </c>
      <c r="Q12" s="31">
        <f t="shared" si="13"/>
        <v>0</v>
      </c>
      <c r="R12" s="25">
        <v>0</v>
      </c>
      <c r="S12" s="25">
        <v>0</v>
      </c>
      <c r="T12" s="29">
        <f t="shared" si="8"/>
        <v>33</v>
      </c>
      <c r="U12" s="28">
        <v>2</v>
      </c>
      <c r="V12" s="25">
        <v>31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26</v>
      </c>
      <c r="C13" s="25">
        <f t="shared" si="15"/>
        <v>16</v>
      </c>
      <c r="D13" s="26">
        <f t="shared" si="15"/>
        <v>10</v>
      </c>
      <c r="E13" s="27">
        <f t="shared" si="0"/>
        <v>4</v>
      </c>
      <c r="F13" s="25">
        <v>3</v>
      </c>
      <c r="G13" s="26">
        <v>1</v>
      </c>
      <c r="H13" s="27">
        <f t="shared" si="11"/>
        <v>0</v>
      </c>
      <c r="I13" s="25">
        <v>0</v>
      </c>
      <c r="J13" s="26">
        <v>0</v>
      </c>
      <c r="K13" s="28">
        <f t="shared" si="12"/>
        <v>1</v>
      </c>
      <c r="L13" s="25">
        <v>0</v>
      </c>
      <c r="M13" s="25">
        <v>1</v>
      </c>
      <c r="N13" s="25">
        <f t="shared" si="3"/>
        <v>3</v>
      </c>
      <c r="O13" s="25">
        <v>1</v>
      </c>
      <c r="P13" s="25">
        <v>2</v>
      </c>
      <c r="Q13" s="31">
        <f t="shared" si="13"/>
        <v>0</v>
      </c>
      <c r="R13" s="25">
        <v>0</v>
      </c>
      <c r="S13" s="25">
        <v>0</v>
      </c>
      <c r="T13" s="29">
        <f t="shared" si="8"/>
        <v>10</v>
      </c>
      <c r="U13" s="28">
        <v>4</v>
      </c>
      <c r="V13" s="25">
        <v>6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27</v>
      </c>
      <c r="C14" s="25">
        <f t="shared" si="15"/>
        <v>16</v>
      </c>
      <c r="D14" s="26">
        <f t="shared" si="15"/>
        <v>11</v>
      </c>
      <c r="E14" s="27">
        <f t="shared" si="0"/>
        <v>2</v>
      </c>
      <c r="F14" s="25">
        <v>1</v>
      </c>
      <c r="G14" s="26">
        <v>1</v>
      </c>
      <c r="H14" s="27">
        <f t="shared" si="11"/>
        <v>0</v>
      </c>
      <c r="I14" s="25">
        <v>0</v>
      </c>
      <c r="J14" s="26">
        <v>0</v>
      </c>
      <c r="K14" s="27">
        <f t="shared" si="12"/>
        <v>1</v>
      </c>
      <c r="L14" s="25">
        <v>1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3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24</v>
      </c>
      <c r="C15" s="25">
        <f t="shared" si="15"/>
        <v>17</v>
      </c>
      <c r="D15" s="26">
        <f t="shared" si="15"/>
        <v>7</v>
      </c>
      <c r="E15" s="27">
        <f t="shared" si="0"/>
        <v>3</v>
      </c>
      <c r="F15" s="25">
        <v>2</v>
      </c>
      <c r="G15" s="26">
        <v>1</v>
      </c>
      <c r="H15" s="27">
        <f t="shared" si="11"/>
        <v>0</v>
      </c>
      <c r="I15" s="25">
        <v>0</v>
      </c>
      <c r="J15" s="26">
        <v>0</v>
      </c>
      <c r="K15" s="28">
        <f t="shared" si="12"/>
        <v>0</v>
      </c>
      <c r="L15" s="25">
        <v>0</v>
      </c>
      <c r="M15" s="25">
        <v>0</v>
      </c>
      <c r="N15" s="25">
        <f t="shared" si="3"/>
        <v>6</v>
      </c>
      <c r="O15" s="25">
        <v>1</v>
      </c>
      <c r="P15" s="25">
        <v>5</v>
      </c>
      <c r="Q15" s="31">
        <f t="shared" si="13"/>
        <v>0</v>
      </c>
      <c r="R15" s="25">
        <v>0</v>
      </c>
      <c r="S15" s="25">
        <v>0</v>
      </c>
      <c r="T15" s="29">
        <f t="shared" si="8"/>
        <v>50</v>
      </c>
      <c r="U15" s="28">
        <v>4</v>
      </c>
      <c r="V15" s="25">
        <v>46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23</v>
      </c>
      <c r="C16" s="25">
        <f t="shared" si="15"/>
        <v>15</v>
      </c>
      <c r="D16" s="26">
        <f t="shared" si="15"/>
        <v>8</v>
      </c>
      <c r="E16" s="27">
        <f t="shared" si="0"/>
        <v>1</v>
      </c>
      <c r="F16" s="25">
        <v>0</v>
      </c>
      <c r="G16" s="26">
        <v>1</v>
      </c>
      <c r="H16" s="27">
        <f t="shared" si="11"/>
        <v>1</v>
      </c>
      <c r="I16" s="25">
        <v>0</v>
      </c>
      <c r="J16" s="26">
        <v>1</v>
      </c>
      <c r="K16" s="27">
        <f t="shared" si="12"/>
        <v>1</v>
      </c>
      <c r="L16" s="25">
        <v>1</v>
      </c>
      <c r="M16" s="25">
        <v>0</v>
      </c>
      <c r="N16" s="25">
        <f t="shared" si="3"/>
        <v>2</v>
      </c>
      <c r="O16" s="25">
        <v>1</v>
      </c>
      <c r="P16" s="25">
        <v>1</v>
      </c>
      <c r="Q16" s="31">
        <f t="shared" si="13"/>
        <v>0</v>
      </c>
      <c r="R16" s="25">
        <v>0</v>
      </c>
      <c r="S16" s="25">
        <v>0</v>
      </c>
      <c r="T16" s="29">
        <f t="shared" si="8"/>
        <v>5</v>
      </c>
      <c r="U16" s="28">
        <v>3</v>
      </c>
      <c r="V16" s="25">
        <v>2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28</v>
      </c>
      <c r="C17" s="25">
        <f t="shared" si="15"/>
        <v>16</v>
      </c>
      <c r="D17" s="26">
        <f t="shared" si="15"/>
        <v>12</v>
      </c>
      <c r="E17" s="27">
        <f>SUM(F17:G17)</f>
        <v>3</v>
      </c>
      <c r="F17" s="25">
        <v>0</v>
      </c>
      <c r="G17" s="26">
        <v>3</v>
      </c>
      <c r="H17" s="27">
        <f t="shared" si="11"/>
        <v>2</v>
      </c>
      <c r="I17" s="25">
        <v>1</v>
      </c>
      <c r="J17" s="26">
        <v>1</v>
      </c>
      <c r="K17" s="27">
        <f t="shared" si="12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Q18" si="16">SUM(B11:B17)</f>
        <v>180</v>
      </c>
      <c r="C18" s="108">
        <f t="shared" si="16"/>
        <v>105</v>
      </c>
      <c r="D18" s="108">
        <f t="shared" si="16"/>
        <v>75</v>
      </c>
      <c r="E18" s="110">
        <f t="shared" si="16"/>
        <v>18</v>
      </c>
      <c r="F18" s="108">
        <f t="shared" si="16"/>
        <v>10</v>
      </c>
      <c r="G18" s="108">
        <f t="shared" si="16"/>
        <v>8</v>
      </c>
      <c r="H18" s="108">
        <f t="shared" si="16"/>
        <v>4</v>
      </c>
      <c r="I18" s="108">
        <f t="shared" si="16"/>
        <v>2</v>
      </c>
      <c r="J18" s="108">
        <f t="shared" si="16"/>
        <v>2</v>
      </c>
      <c r="K18" s="110">
        <f t="shared" si="16"/>
        <v>4</v>
      </c>
      <c r="L18" s="108">
        <f t="shared" si="16"/>
        <v>3</v>
      </c>
      <c r="M18" s="108">
        <f t="shared" si="16"/>
        <v>1</v>
      </c>
      <c r="N18" s="108">
        <f t="shared" si="16"/>
        <v>19</v>
      </c>
      <c r="O18" s="108">
        <f t="shared" si="16"/>
        <v>6</v>
      </c>
      <c r="P18" s="108">
        <f t="shared" si="16"/>
        <v>13</v>
      </c>
      <c r="Q18" s="108">
        <f t="shared" si="16"/>
        <v>0</v>
      </c>
      <c r="R18" s="108">
        <f>SUM(R11:R17)</f>
        <v>0</v>
      </c>
      <c r="S18" s="108">
        <f>SUM(S11:S17)</f>
        <v>0</v>
      </c>
      <c r="T18" s="108">
        <f>SUM(T11:T17)</f>
        <v>129</v>
      </c>
      <c r="U18" s="108">
        <f>SUM(U11:U17)</f>
        <v>24</v>
      </c>
      <c r="V18" s="108">
        <f>SUM(V11:V17)</f>
        <v>105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30</v>
      </c>
      <c r="C19" s="25">
        <f>SUM(C17,F19,I19)-SUM(L19,O19,R19)</f>
        <v>17</v>
      </c>
      <c r="D19" s="26">
        <f>SUM(D17,G19,J19)-SUM(M19,P19,S19)</f>
        <v>13</v>
      </c>
      <c r="E19" s="27">
        <f t="shared" si="0"/>
        <v>2</v>
      </c>
      <c r="F19" s="25">
        <v>1</v>
      </c>
      <c r="G19" s="26">
        <v>1</v>
      </c>
      <c r="H19" s="27">
        <f t="shared" ref="H19:H25" si="17">SUM(I19:J19)</f>
        <v>1</v>
      </c>
      <c r="I19" s="25">
        <v>1</v>
      </c>
      <c r="J19" s="26">
        <v>0</v>
      </c>
      <c r="K19" s="27">
        <f>SUM(L19:M19)</f>
        <v>0</v>
      </c>
      <c r="L19" s="25">
        <v>0</v>
      </c>
      <c r="M19" s="25">
        <v>0</v>
      </c>
      <c r="N19" s="27">
        <f t="shared" ref="N19:N30" si="18">SUM(O19:P19)</f>
        <v>1</v>
      </c>
      <c r="O19" s="25">
        <v>1</v>
      </c>
      <c r="P19" s="25">
        <v>0</v>
      </c>
      <c r="Q19" s="31">
        <f t="shared" ref="Q19:Q25" si="19">SUM(R19:S19)</f>
        <v>0</v>
      </c>
      <c r="R19" s="25">
        <v>0</v>
      </c>
      <c r="S19" s="25">
        <v>0</v>
      </c>
      <c r="T19" s="25">
        <f t="shared" si="8"/>
        <v>8</v>
      </c>
      <c r="U19" s="28">
        <v>8</v>
      </c>
      <c r="V19" s="25">
        <v>0</v>
      </c>
      <c r="W19" s="29">
        <f t="shared" ref="W19:W25" si="20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1">SUM(C20:D20)</f>
        <v>27</v>
      </c>
      <c r="C20" s="25">
        <f t="shared" ref="C20:D25" si="22">SUM(C19,F20,I20)-SUM(L20,O20,R20)</f>
        <v>15</v>
      </c>
      <c r="D20" s="26">
        <f t="shared" si="22"/>
        <v>12</v>
      </c>
      <c r="E20" s="27">
        <f t="shared" si="0"/>
        <v>3</v>
      </c>
      <c r="F20" s="25">
        <v>1</v>
      </c>
      <c r="G20" s="26">
        <v>2</v>
      </c>
      <c r="H20" s="27">
        <f t="shared" si="17"/>
        <v>1</v>
      </c>
      <c r="I20" s="25">
        <v>1</v>
      </c>
      <c r="J20" s="26">
        <v>0</v>
      </c>
      <c r="K20" s="27">
        <f>SUM(L20:M20)</f>
        <v>1</v>
      </c>
      <c r="L20" s="25">
        <v>1</v>
      </c>
      <c r="M20" s="25">
        <v>0</v>
      </c>
      <c r="N20" s="25">
        <f t="shared" si="18"/>
        <v>6</v>
      </c>
      <c r="O20" s="25">
        <v>3</v>
      </c>
      <c r="P20" s="25">
        <v>3</v>
      </c>
      <c r="Q20" s="31">
        <f t="shared" si="19"/>
        <v>0</v>
      </c>
      <c r="R20" s="25">
        <v>0</v>
      </c>
      <c r="S20" s="25">
        <v>0</v>
      </c>
      <c r="T20" s="25">
        <f t="shared" si="8"/>
        <v>49</v>
      </c>
      <c r="U20" s="28">
        <v>18</v>
      </c>
      <c r="V20" s="25">
        <v>31</v>
      </c>
      <c r="W20" s="29">
        <f t="shared" si="20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1"/>
        <v>30</v>
      </c>
      <c r="C21" s="25">
        <f t="shared" si="22"/>
        <v>17</v>
      </c>
      <c r="D21" s="26">
        <f t="shared" si="22"/>
        <v>13</v>
      </c>
      <c r="E21" s="27">
        <f t="shared" si="0"/>
        <v>3</v>
      </c>
      <c r="F21" s="25">
        <v>3</v>
      </c>
      <c r="G21" s="26">
        <v>0</v>
      </c>
      <c r="H21" s="27">
        <f t="shared" si="17"/>
        <v>1</v>
      </c>
      <c r="I21" s="25">
        <v>0</v>
      </c>
      <c r="J21" s="26">
        <v>1</v>
      </c>
      <c r="K21" s="27">
        <f>SUM(L21:M21)</f>
        <v>0</v>
      </c>
      <c r="L21" s="25">
        <v>0</v>
      </c>
      <c r="M21" s="25">
        <v>0</v>
      </c>
      <c r="N21" s="25">
        <f t="shared" si="18"/>
        <v>1</v>
      </c>
      <c r="O21" s="25">
        <v>1</v>
      </c>
      <c r="P21" s="25">
        <v>0</v>
      </c>
      <c r="Q21" s="32">
        <f t="shared" si="19"/>
        <v>0</v>
      </c>
      <c r="R21" s="25">
        <v>0</v>
      </c>
      <c r="S21" s="25">
        <v>0</v>
      </c>
      <c r="T21" s="25">
        <f t="shared" si="8"/>
        <v>16</v>
      </c>
      <c r="U21" s="28">
        <v>16</v>
      </c>
      <c r="V21" s="25">
        <v>0</v>
      </c>
      <c r="W21" s="29"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1"/>
        <v>27</v>
      </c>
      <c r="C22" s="25">
        <f t="shared" si="22"/>
        <v>15</v>
      </c>
      <c r="D22" s="26">
        <f t="shared" si="22"/>
        <v>12</v>
      </c>
      <c r="E22" s="27">
        <f t="shared" si="0"/>
        <v>1</v>
      </c>
      <c r="F22" s="25">
        <v>1</v>
      </c>
      <c r="G22" s="26">
        <v>0</v>
      </c>
      <c r="H22" s="27">
        <f t="shared" si="17"/>
        <v>0</v>
      </c>
      <c r="I22" s="25">
        <v>0</v>
      </c>
      <c r="J22" s="26">
        <v>0</v>
      </c>
      <c r="K22" s="27">
        <f t="shared" ref="K22:K30" si="23">SUM(L22:M22)</f>
        <v>0</v>
      </c>
      <c r="L22" s="25">
        <v>0</v>
      </c>
      <c r="M22" s="25">
        <v>0</v>
      </c>
      <c r="N22" s="25">
        <f t="shared" si="18"/>
        <v>4</v>
      </c>
      <c r="O22" s="25">
        <v>3</v>
      </c>
      <c r="P22" s="25">
        <v>1</v>
      </c>
      <c r="Q22" s="31">
        <f t="shared" si="19"/>
        <v>0</v>
      </c>
      <c r="R22" s="25">
        <v>0</v>
      </c>
      <c r="S22" s="25">
        <v>0</v>
      </c>
      <c r="T22" s="25">
        <f t="shared" si="8"/>
        <v>10</v>
      </c>
      <c r="U22" s="28">
        <v>8</v>
      </c>
      <c r="V22" s="25">
        <v>2</v>
      </c>
      <c r="W22" s="29">
        <f t="shared" si="20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1"/>
        <v>22</v>
      </c>
      <c r="C23" s="25">
        <f t="shared" si="22"/>
        <v>12</v>
      </c>
      <c r="D23" s="26">
        <f t="shared" si="22"/>
        <v>10</v>
      </c>
      <c r="E23" s="27">
        <f t="shared" si="0"/>
        <v>2</v>
      </c>
      <c r="F23" s="25">
        <v>1</v>
      </c>
      <c r="G23" s="26">
        <v>1</v>
      </c>
      <c r="H23" s="28">
        <f t="shared" si="17"/>
        <v>1</v>
      </c>
      <c r="I23" s="25">
        <v>0</v>
      </c>
      <c r="J23" s="26">
        <v>1</v>
      </c>
      <c r="K23" s="27">
        <f t="shared" si="23"/>
        <v>0</v>
      </c>
      <c r="L23" s="25">
        <v>0</v>
      </c>
      <c r="M23" s="25">
        <v>0</v>
      </c>
      <c r="N23" s="25">
        <f t="shared" si="18"/>
        <v>8</v>
      </c>
      <c r="O23" s="25">
        <v>4</v>
      </c>
      <c r="P23" s="25">
        <v>4</v>
      </c>
      <c r="Q23" s="32">
        <f t="shared" si="19"/>
        <v>0</v>
      </c>
      <c r="R23" s="25">
        <v>0</v>
      </c>
      <c r="S23" s="25">
        <v>0</v>
      </c>
      <c r="T23" s="25">
        <f t="shared" si="8"/>
        <v>67</v>
      </c>
      <c r="U23" s="28">
        <v>46</v>
      </c>
      <c r="V23" s="25">
        <v>21</v>
      </c>
      <c r="W23" s="29">
        <f t="shared" si="20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1"/>
        <v>27</v>
      </c>
      <c r="C24" s="25">
        <f t="shared" si="22"/>
        <v>14</v>
      </c>
      <c r="D24" s="26">
        <f t="shared" si="22"/>
        <v>13</v>
      </c>
      <c r="E24" s="27">
        <f t="shared" si="0"/>
        <v>6</v>
      </c>
      <c r="F24" s="25">
        <v>2</v>
      </c>
      <c r="G24" s="26">
        <v>4</v>
      </c>
      <c r="H24" s="28">
        <f t="shared" si="17"/>
        <v>0</v>
      </c>
      <c r="I24" s="25">
        <v>0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8"/>
        <v>0</v>
      </c>
      <c r="O24" s="25">
        <v>0</v>
      </c>
      <c r="P24" s="25">
        <v>0</v>
      </c>
      <c r="Q24" s="32">
        <f t="shared" si="19"/>
        <v>1</v>
      </c>
      <c r="R24" s="25">
        <v>0</v>
      </c>
      <c r="S24" s="25">
        <v>1</v>
      </c>
      <c r="T24" s="25">
        <f t="shared" si="8"/>
        <v>35</v>
      </c>
      <c r="U24" s="28">
        <v>0</v>
      </c>
      <c r="V24" s="25">
        <v>35</v>
      </c>
      <c r="W24" s="29">
        <f t="shared" si="20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1"/>
        <v>31</v>
      </c>
      <c r="C25" s="25">
        <f t="shared" si="22"/>
        <v>17</v>
      </c>
      <c r="D25" s="26">
        <f t="shared" si="22"/>
        <v>14</v>
      </c>
      <c r="E25" s="27">
        <f t="shared" si="0"/>
        <v>4</v>
      </c>
      <c r="F25" s="25">
        <v>2</v>
      </c>
      <c r="G25" s="26">
        <v>2</v>
      </c>
      <c r="H25" s="28">
        <f t="shared" si="17"/>
        <v>1</v>
      </c>
      <c r="I25" s="25">
        <v>1</v>
      </c>
      <c r="J25" s="26">
        <v>0</v>
      </c>
      <c r="K25" s="27">
        <f t="shared" si="23"/>
        <v>1</v>
      </c>
      <c r="L25" s="25">
        <v>0</v>
      </c>
      <c r="M25" s="25">
        <v>1</v>
      </c>
      <c r="N25" s="25">
        <f t="shared" si="18"/>
        <v>0</v>
      </c>
      <c r="O25" s="25">
        <v>0</v>
      </c>
      <c r="P25" s="25">
        <v>0</v>
      </c>
      <c r="Q25" s="32">
        <f t="shared" si="19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0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194</v>
      </c>
      <c r="C26" s="111">
        <f>SUM(C19:C25)</f>
        <v>107</v>
      </c>
      <c r="D26" s="111">
        <f>SUM(D19:D25)</f>
        <v>87</v>
      </c>
      <c r="E26" s="110">
        <f t="shared" ref="E26:Y26" si="24">SUM(E19:E25)</f>
        <v>21</v>
      </c>
      <c r="F26" s="111">
        <f t="shared" si="24"/>
        <v>11</v>
      </c>
      <c r="G26" s="111">
        <f t="shared" si="24"/>
        <v>10</v>
      </c>
      <c r="H26" s="110">
        <f t="shared" si="24"/>
        <v>5</v>
      </c>
      <c r="I26" s="111">
        <f t="shared" si="24"/>
        <v>3</v>
      </c>
      <c r="J26" s="111">
        <f t="shared" si="24"/>
        <v>2</v>
      </c>
      <c r="K26" s="110">
        <f t="shared" si="24"/>
        <v>2</v>
      </c>
      <c r="L26" s="111">
        <f t="shared" si="24"/>
        <v>1</v>
      </c>
      <c r="M26" s="111">
        <f t="shared" si="24"/>
        <v>1</v>
      </c>
      <c r="N26" s="110">
        <f>SUM(N19:N25)</f>
        <v>20</v>
      </c>
      <c r="O26" s="111">
        <f t="shared" si="24"/>
        <v>12</v>
      </c>
      <c r="P26" s="111">
        <f t="shared" si="24"/>
        <v>8</v>
      </c>
      <c r="Q26" s="110">
        <f t="shared" si="24"/>
        <v>1</v>
      </c>
      <c r="R26" s="111">
        <f t="shared" si="24"/>
        <v>0</v>
      </c>
      <c r="S26" s="111">
        <f t="shared" si="24"/>
        <v>1</v>
      </c>
      <c r="T26" s="110">
        <f t="shared" si="24"/>
        <v>185</v>
      </c>
      <c r="U26" s="111">
        <f t="shared" si="24"/>
        <v>96</v>
      </c>
      <c r="V26" s="111">
        <f t="shared" si="24"/>
        <v>89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32</v>
      </c>
      <c r="C27" s="25">
        <f>SUM(C25,F27,I27)-SUM(L27,O27,R27)</f>
        <v>18</v>
      </c>
      <c r="D27" s="26">
        <f>SUM(D25,G27,J27)-SUM(M27,P27,S27)</f>
        <v>14</v>
      </c>
      <c r="E27" s="27">
        <f t="shared" si="0"/>
        <v>4</v>
      </c>
      <c r="F27" s="25">
        <v>3</v>
      </c>
      <c r="G27" s="26">
        <v>1</v>
      </c>
      <c r="H27" s="28">
        <f t="shared" ref="H27:H33" si="26">SUM(I27:J27)</f>
        <v>0</v>
      </c>
      <c r="I27" s="25">
        <v>0</v>
      </c>
      <c r="J27" s="26">
        <v>0</v>
      </c>
      <c r="K27" s="27">
        <f t="shared" si="23"/>
        <v>1</v>
      </c>
      <c r="L27" s="25">
        <v>1</v>
      </c>
      <c r="M27" s="25">
        <v>0</v>
      </c>
      <c r="N27" s="25">
        <f t="shared" si="18"/>
        <v>2</v>
      </c>
      <c r="O27" s="25">
        <v>1</v>
      </c>
      <c r="P27" s="25">
        <v>1</v>
      </c>
      <c r="Q27" s="32">
        <f t="shared" ref="Q27:Q33" si="27">SUM(R27:S27)</f>
        <v>0</v>
      </c>
      <c r="R27" s="25">
        <v>0</v>
      </c>
      <c r="S27" s="25">
        <v>0</v>
      </c>
      <c r="T27" s="25">
        <f t="shared" si="8"/>
        <v>19</v>
      </c>
      <c r="U27" s="28">
        <v>13</v>
      </c>
      <c r="V27" s="25">
        <v>6</v>
      </c>
      <c r="W27" s="29">
        <f t="shared" ref="W27:W33" si="28">SUM(X27:Y27)</f>
        <v>0</v>
      </c>
      <c r="X27" s="28">
        <v>0</v>
      </c>
      <c r="Y27" s="25"/>
      <c r="Z27" s="25"/>
      <c r="AA27" s="101">
        <v>0</v>
      </c>
      <c r="AB27" s="161"/>
    </row>
    <row r="28" spans="1:28" s="2" customFormat="1" ht="15.95" customHeight="1">
      <c r="A28" s="134">
        <v>19</v>
      </c>
      <c r="B28" s="25">
        <f t="shared" si="25"/>
        <v>30</v>
      </c>
      <c r="C28" s="25">
        <f t="shared" ref="C28:D33" si="29">SUM(C27,F28,I28)-SUM(L28,O28,R28)</f>
        <v>16</v>
      </c>
      <c r="D28" s="26">
        <f t="shared" si="29"/>
        <v>14</v>
      </c>
      <c r="E28" s="27">
        <f t="shared" si="0"/>
        <v>2</v>
      </c>
      <c r="F28" s="25">
        <v>1</v>
      </c>
      <c r="G28" s="26">
        <v>1</v>
      </c>
      <c r="H28" s="28">
        <f t="shared" si="26"/>
        <v>0</v>
      </c>
      <c r="I28" s="25">
        <v>0</v>
      </c>
      <c r="J28" s="26">
        <v>0</v>
      </c>
      <c r="K28" s="27">
        <f t="shared" si="23"/>
        <v>1</v>
      </c>
      <c r="L28" s="25">
        <v>1</v>
      </c>
      <c r="M28" s="26">
        <v>0</v>
      </c>
      <c r="N28" s="25">
        <f t="shared" si="18"/>
        <v>3</v>
      </c>
      <c r="O28" s="25">
        <v>2</v>
      </c>
      <c r="P28" s="26">
        <v>1</v>
      </c>
      <c r="Q28" s="27">
        <f t="shared" si="27"/>
        <v>0</v>
      </c>
      <c r="R28" s="25">
        <v>0</v>
      </c>
      <c r="S28" s="26">
        <v>0</v>
      </c>
      <c r="T28" s="25">
        <f t="shared" si="8"/>
        <v>7</v>
      </c>
      <c r="U28" s="25">
        <v>5</v>
      </c>
      <c r="V28" s="26">
        <v>2</v>
      </c>
      <c r="W28" s="29">
        <f t="shared" si="28"/>
        <v>0</v>
      </c>
      <c r="X28" s="28">
        <v>0</v>
      </c>
      <c r="Y28" s="25"/>
      <c r="Z28" s="25"/>
      <c r="AA28" s="101">
        <v>0</v>
      </c>
    </row>
    <row r="29" spans="1:28" s="2" customFormat="1" ht="15.95" customHeight="1">
      <c r="A29" s="134">
        <v>20</v>
      </c>
      <c r="B29" s="25">
        <f t="shared" si="25"/>
        <v>30</v>
      </c>
      <c r="C29" s="25">
        <f t="shared" si="29"/>
        <v>17</v>
      </c>
      <c r="D29" s="26">
        <f t="shared" si="29"/>
        <v>13</v>
      </c>
      <c r="E29" s="27">
        <f t="shared" si="0"/>
        <v>4</v>
      </c>
      <c r="F29" s="25">
        <v>3</v>
      </c>
      <c r="G29" s="26">
        <v>1</v>
      </c>
      <c r="H29" s="28">
        <f t="shared" si="26"/>
        <v>0</v>
      </c>
      <c r="I29" s="25">
        <v>0</v>
      </c>
      <c r="J29" s="26">
        <v>0</v>
      </c>
      <c r="K29" s="27">
        <f t="shared" si="23"/>
        <v>1</v>
      </c>
      <c r="L29" s="25">
        <v>0</v>
      </c>
      <c r="M29" s="25">
        <v>1</v>
      </c>
      <c r="N29" s="25">
        <f t="shared" si="18"/>
        <v>3</v>
      </c>
      <c r="O29" s="25">
        <v>2</v>
      </c>
      <c r="P29" s="26">
        <v>1</v>
      </c>
      <c r="Q29" s="27">
        <f t="shared" si="27"/>
        <v>0</v>
      </c>
      <c r="R29" s="25">
        <v>0</v>
      </c>
      <c r="S29" s="25">
        <v>0</v>
      </c>
      <c r="T29" s="25">
        <f t="shared" si="8"/>
        <v>11</v>
      </c>
      <c r="U29" s="25">
        <v>7</v>
      </c>
      <c r="V29" s="26">
        <v>4</v>
      </c>
      <c r="W29" s="29">
        <f t="shared" si="28"/>
        <v>0</v>
      </c>
      <c r="X29" s="28">
        <v>0</v>
      </c>
      <c r="Y29" s="25"/>
      <c r="Z29" s="25"/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31</v>
      </c>
      <c r="C30" s="25">
        <f t="shared" si="29"/>
        <v>16</v>
      </c>
      <c r="D30" s="26">
        <f t="shared" si="29"/>
        <v>15</v>
      </c>
      <c r="E30" s="27">
        <f t="shared" si="0"/>
        <v>4</v>
      </c>
      <c r="F30" s="25">
        <v>2</v>
      </c>
      <c r="G30" s="26">
        <v>2</v>
      </c>
      <c r="H30" s="28">
        <f t="shared" si="26"/>
        <v>1</v>
      </c>
      <c r="I30" s="25">
        <v>0</v>
      </c>
      <c r="J30" s="26">
        <v>1</v>
      </c>
      <c r="K30" s="27">
        <f t="shared" si="23"/>
        <v>0</v>
      </c>
      <c r="L30" s="25">
        <v>0</v>
      </c>
      <c r="M30" s="25">
        <v>0</v>
      </c>
      <c r="N30" s="25">
        <f t="shared" si="18"/>
        <v>4</v>
      </c>
      <c r="O30" s="25">
        <v>3</v>
      </c>
      <c r="P30" s="26">
        <v>1</v>
      </c>
      <c r="Q30" s="31">
        <f t="shared" si="27"/>
        <v>0</v>
      </c>
      <c r="R30" s="25">
        <v>0</v>
      </c>
      <c r="S30" s="25">
        <v>0</v>
      </c>
      <c r="T30" s="25">
        <f t="shared" si="8"/>
        <v>21</v>
      </c>
      <c r="U30" s="25">
        <v>16</v>
      </c>
      <c r="V30" s="26">
        <v>5</v>
      </c>
      <c r="W30" s="29">
        <f t="shared" si="28"/>
        <v>0</v>
      </c>
      <c r="X30" s="28">
        <v>0</v>
      </c>
      <c r="Y30" s="25"/>
      <c r="Z30" s="25"/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28</v>
      </c>
      <c r="C31" s="25">
        <f t="shared" si="29"/>
        <v>14</v>
      </c>
      <c r="D31" s="26">
        <f t="shared" si="29"/>
        <v>14</v>
      </c>
      <c r="E31" s="27">
        <f>SUM(F31:G31)</f>
        <v>5</v>
      </c>
      <c r="F31" s="25">
        <v>1</v>
      </c>
      <c r="G31" s="26">
        <v>4</v>
      </c>
      <c r="H31" s="28">
        <f t="shared" si="26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8</v>
      </c>
      <c r="O31" s="25">
        <v>3</v>
      </c>
      <c r="P31" s="26">
        <v>5</v>
      </c>
      <c r="Q31" s="31">
        <f t="shared" si="27"/>
        <v>0</v>
      </c>
      <c r="R31" s="25">
        <v>0</v>
      </c>
      <c r="S31" s="25">
        <v>0</v>
      </c>
      <c r="T31" s="25">
        <f>SUM(U31:V31)</f>
        <v>62</v>
      </c>
      <c r="U31" s="25">
        <v>31</v>
      </c>
      <c r="V31" s="26">
        <v>31</v>
      </c>
      <c r="W31" s="29">
        <f t="shared" si="28"/>
        <v>0</v>
      </c>
      <c r="X31" s="28">
        <v>0</v>
      </c>
      <c r="Y31" s="25"/>
      <c r="Z31" s="25"/>
      <c r="AA31" s="101">
        <v>0</v>
      </c>
    </row>
    <row r="32" spans="1:28" s="9" customFormat="1" ht="15.95" customHeight="1">
      <c r="A32" s="134">
        <v>23</v>
      </c>
      <c r="B32" s="25">
        <f t="shared" si="25"/>
        <v>30</v>
      </c>
      <c r="C32" s="25">
        <f t="shared" si="29"/>
        <v>14</v>
      </c>
      <c r="D32" s="26">
        <f t="shared" si="29"/>
        <v>16</v>
      </c>
      <c r="E32" s="27">
        <f>SUM(F32:G32)</f>
        <v>3</v>
      </c>
      <c r="F32" s="25">
        <v>1</v>
      </c>
      <c r="G32" s="26">
        <v>2</v>
      </c>
      <c r="H32" s="28">
        <f t="shared" si="26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1</v>
      </c>
      <c r="O32" s="25">
        <v>1</v>
      </c>
      <c r="P32" s="26">
        <v>0</v>
      </c>
      <c r="Q32" s="31">
        <f t="shared" si="27"/>
        <v>0</v>
      </c>
      <c r="R32" s="25">
        <v>0</v>
      </c>
      <c r="S32" s="25">
        <v>0</v>
      </c>
      <c r="T32" s="25">
        <f>SUM(U32:V32)</f>
        <v>6</v>
      </c>
      <c r="U32" s="25">
        <v>6</v>
      </c>
      <c r="V32" s="26">
        <v>0</v>
      </c>
      <c r="W32" s="29">
        <f t="shared" si="28"/>
        <v>0</v>
      </c>
      <c r="X32" s="28">
        <v>0</v>
      </c>
      <c r="Y32" s="25"/>
      <c r="Z32" s="25"/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32</v>
      </c>
      <c r="C33" s="25">
        <f t="shared" si="29"/>
        <v>16</v>
      </c>
      <c r="D33" s="26">
        <f t="shared" si="29"/>
        <v>16</v>
      </c>
      <c r="E33" s="27">
        <f>SUM(F33:G33)</f>
        <v>3</v>
      </c>
      <c r="F33" s="25">
        <v>2</v>
      </c>
      <c r="G33" s="26">
        <v>1</v>
      </c>
      <c r="H33" s="28">
        <f t="shared" si="26"/>
        <v>0</v>
      </c>
      <c r="I33" s="25">
        <v>0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1</v>
      </c>
      <c r="O33" s="25">
        <v>0</v>
      </c>
      <c r="P33" s="26">
        <v>1</v>
      </c>
      <c r="Q33" s="31">
        <f t="shared" si="27"/>
        <v>0</v>
      </c>
      <c r="R33" s="25">
        <v>0</v>
      </c>
      <c r="S33" s="25">
        <v>0</v>
      </c>
      <c r="T33" s="25">
        <f>SUM(U33:V33)</f>
        <v>2</v>
      </c>
      <c r="U33" s="25">
        <v>0</v>
      </c>
      <c r="V33" s="26">
        <v>2</v>
      </c>
      <c r="W33" s="29">
        <f t="shared" si="28"/>
        <v>0</v>
      </c>
      <c r="X33" s="28">
        <v>0</v>
      </c>
      <c r="Y33" s="25"/>
      <c r="Z33" s="25"/>
      <c r="AA33" s="101">
        <v>0</v>
      </c>
    </row>
    <row r="34" spans="1:28" s="9" customFormat="1" ht="15.95" customHeight="1" thickBot="1">
      <c r="A34" s="107"/>
      <c r="B34" s="110">
        <f t="shared" ref="B34:Y34" si="30">SUM(B27:B33)</f>
        <v>213</v>
      </c>
      <c r="C34" s="110">
        <f t="shared" si="30"/>
        <v>111</v>
      </c>
      <c r="D34" s="110">
        <f t="shared" si="30"/>
        <v>102</v>
      </c>
      <c r="E34" s="110">
        <f t="shared" si="30"/>
        <v>25</v>
      </c>
      <c r="F34" s="111">
        <f t="shared" si="30"/>
        <v>13</v>
      </c>
      <c r="G34" s="111">
        <f t="shared" si="30"/>
        <v>12</v>
      </c>
      <c r="H34" s="110">
        <f t="shared" si="30"/>
        <v>1</v>
      </c>
      <c r="I34" s="111">
        <f t="shared" si="30"/>
        <v>0</v>
      </c>
      <c r="J34" s="111">
        <f t="shared" si="30"/>
        <v>1</v>
      </c>
      <c r="K34" s="110">
        <f t="shared" si="30"/>
        <v>3</v>
      </c>
      <c r="L34" s="111">
        <f t="shared" si="30"/>
        <v>2</v>
      </c>
      <c r="M34" s="111">
        <f t="shared" si="30"/>
        <v>1</v>
      </c>
      <c r="N34" s="110">
        <f t="shared" si="30"/>
        <v>22</v>
      </c>
      <c r="O34" s="111">
        <f t="shared" si="30"/>
        <v>12</v>
      </c>
      <c r="P34" s="111">
        <f t="shared" si="30"/>
        <v>10</v>
      </c>
      <c r="Q34" s="110">
        <f t="shared" si="30"/>
        <v>0</v>
      </c>
      <c r="R34" s="111">
        <f t="shared" si="30"/>
        <v>0</v>
      </c>
      <c r="S34" s="111">
        <f t="shared" si="30"/>
        <v>0</v>
      </c>
      <c r="T34" s="110">
        <f t="shared" si="30"/>
        <v>128</v>
      </c>
      <c r="U34" s="111">
        <f t="shared" si="30"/>
        <v>78</v>
      </c>
      <c r="V34" s="111">
        <f t="shared" si="30"/>
        <v>50</v>
      </c>
      <c r="W34" s="110">
        <f t="shared" si="30"/>
        <v>0</v>
      </c>
      <c r="X34" s="111">
        <f t="shared" si="30"/>
        <v>0</v>
      </c>
      <c r="Y34" s="111">
        <f t="shared" si="30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1">SUM(C35:D35)</f>
        <v>31</v>
      </c>
      <c r="C35" s="25">
        <f>SUM(C33,F35,I35)-SUM(L35,O35,R35)</f>
        <v>14</v>
      </c>
      <c r="D35" s="26">
        <f>SUM(D33,G35,J35)-SUM(M35,P35,S35)</f>
        <v>17</v>
      </c>
      <c r="E35" s="27">
        <f t="shared" ref="E35:E41" si="32">SUM(F35:G35)</f>
        <v>5</v>
      </c>
      <c r="F35" s="25">
        <v>2</v>
      </c>
      <c r="G35" s="26">
        <v>3</v>
      </c>
      <c r="H35" s="28">
        <f t="shared" ref="H35:H39" si="33">SUM(I35:J35)</f>
        <v>0</v>
      </c>
      <c r="I35" s="25">
        <v>0</v>
      </c>
      <c r="J35" s="26">
        <v>0</v>
      </c>
      <c r="K35" s="27">
        <f t="shared" ref="K35:K41" si="34">SUM(L35:M35)</f>
        <v>0</v>
      </c>
      <c r="L35" s="25">
        <v>0</v>
      </c>
      <c r="M35" s="25">
        <v>0</v>
      </c>
      <c r="N35" s="25">
        <f t="shared" ref="N35:N41" si="35">SUM(O35:P35)</f>
        <v>6</v>
      </c>
      <c r="O35" s="25">
        <v>4</v>
      </c>
      <c r="P35" s="26">
        <v>2</v>
      </c>
      <c r="Q35" s="31">
        <f t="shared" ref="Q35:Q41" si="36">SUM(R35:S35)</f>
        <v>0</v>
      </c>
      <c r="R35" s="25">
        <v>0</v>
      </c>
      <c r="S35" s="25">
        <v>0</v>
      </c>
      <c r="T35" s="25">
        <f t="shared" ref="T35:T41" si="37">SUM(U35:V35)</f>
        <v>35</v>
      </c>
      <c r="U35" s="25">
        <v>21</v>
      </c>
      <c r="V35" s="26">
        <v>14</v>
      </c>
      <c r="W35" s="29">
        <f t="shared" ref="W35:W39" si="38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1"/>
        <v>35</v>
      </c>
      <c r="C36" s="25">
        <f t="shared" ref="C36:D39" si="39">SUM(C35,F36,I36)-SUM(L36,O36,R36)</f>
        <v>17</v>
      </c>
      <c r="D36" s="26">
        <f t="shared" si="39"/>
        <v>18</v>
      </c>
      <c r="E36" s="27">
        <f t="shared" si="32"/>
        <v>8</v>
      </c>
      <c r="F36" s="25">
        <v>5</v>
      </c>
      <c r="G36" s="26">
        <v>3</v>
      </c>
      <c r="H36" s="28">
        <f t="shared" si="33"/>
        <v>2</v>
      </c>
      <c r="I36" s="25">
        <v>1</v>
      </c>
      <c r="J36" s="26">
        <v>1</v>
      </c>
      <c r="K36" s="27">
        <f t="shared" si="34"/>
        <v>1</v>
      </c>
      <c r="L36" s="25">
        <v>0</v>
      </c>
      <c r="M36" s="25">
        <v>1</v>
      </c>
      <c r="N36" s="25">
        <f t="shared" si="35"/>
        <v>5</v>
      </c>
      <c r="O36" s="25">
        <v>3</v>
      </c>
      <c r="P36" s="26">
        <v>2</v>
      </c>
      <c r="Q36" s="31">
        <f t="shared" si="36"/>
        <v>0</v>
      </c>
      <c r="R36" s="25">
        <v>0</v>
      </c>
      <c r="S36" s="25">
        <v>0</v>
      </c>
      <c r="T36" s="25">
        <f t="shared" si="37"/>
        <v>45</v>
      </c>
      <c r="U36" s="25">
        <v>17</v>
      </c>
      <c r="V36" s="26">
        <v>28</v>
      </c>
      <c r="W36" s="29">
        <f t="shared" si="38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1"/>
        <v>35</v>
      </c>
      <c r="C37" s="25">
        <f t="shared" si="39"/>
        <v>18</v>
      </c>
      <c r="D37" s="26">
        <f t="shared" si="39"/>
        <v>17</v>
      </c>
      <c r="E37" s="27">
        <f t="shared" si="32"/>
        <v>3</v>
      </c>
      <c r="F37" s="25">
        <v>2</v>
      </c>
      <c r="G37" s="26">
        <v>1</v>
      </c>
      <c r="H37" s="28">
        <f t="shared" si="33"/>
        <v>0</v>
      </c>
      <c r="I37" s="25">
        <v>0</v>
      </c>
      <c r="J37" s="26">
        <v>0</v>
      </c>
      <c r="K37" s="27">
        <f t="shared" si="34"/>
        <v>0</v>
      </c>
      <c r="L37" s="25">
        <v>0</v>
      </c>
      <c r="M37" s="25">
        <v>0</v>
      </c>
      <c r="N37" s="25">
        <f t="shared" si="35"/>
        <v>3</v>
      </c>
      <c r="O37" s="25">
        <v>1</v>
      </c>
      <c r="P37" s="26">
        <v>2</v>
      </c>
      <c r="Q37" s="31">
        <f t="shared" si="36"/>
        <v>0</v>
      </c>
      <c r="R37" s="25">
        <v>0</v>
      </c>
      <c r="S37" s="25">
        <v>0</v>
      </c>
      <c r="T37" s="25">
        <f t="shared" si="37"/>
        <v>13</v>
      </c>
      <c r="U37" s="25">
        <v>3</v>
      </c>
      <c r="V37" s="26">
        <v>10</v>
      </c>
      <c r="W37" s="29">
        <f t="shared" si="38"/>
        <v>0</v>
      </c>
      <c r="X37" s="28">
        <v>0</v>
      </c>
      <c r="Y37" s="25">
        <v>0</v>
      </c>
      <c r="Z37" s="25">
        <v>0</v>
      </c>
      <c r="AA37" s="101">
        <v>0</v>
      </c>
      <c r="AB37" s="162"/>
    </row>
    <row r="38" spans="1:28" ht="15.95" customHeight="1">
      <c r="A38" s="134">
        <v>28</v>
      </c>
      <c r="B38" s="25">
        <f t="shared" si="31"/>
        <v>34</v>
      </c>
      <c r="C38" s="25">
        <f t="shared" si="39"/>
        <v>18</v>
      </c>
      <c r="D38" s="26">
        <f t="shared" si="39"/>
        <v>16</v>
      </c>
      <c r="E38" s="27">
        <f t="shared" si="32"/>
        <v>1</v>
      </c>
      <c r="F38" s="25">
        <v>1</v>
      </c>
      <c r="G38" s="26">
        <v>0</v>
      </c>
      <c r="H38" s="28">
        <f t="shared" si="33"/>
        <v>1</v>
      </c>
      <c r="I38" s="25">
        <v>0</v>
      </c>
      <c r="J38" s="26">
        <v>1</v>
      </c>
      <c r="K38" s="27">
        <f t="shared" si="34"/>
        <v>0</v>
      </c>
      <c r="L38" s="25">
        <v>0</v>
      </c>
      <c r="M38" s="25">
        <v>0</v>
      </c>
      <c r="N38" s="25">
        <f t="shared" si="35"/>
        <v>3</v>
      </c>
      <c r="O38" s="25">
        <v>1</v>
      </c>
      <c r="P38" s="26">
        <v>2</v>
      </c>
      <c r="Q38" s="31">
        <f t="shared" si="36"/>
        <v>0</v>
      </c>
      <c r="R38" s="25">
        <v>0</v>
      </c>
      <c r="S38" s="25">
        <v>0</v>
      </c>
      <c r="T38" s="25">
        <f t="shared" si="37"/>
        <v>21</v>
      </c>
      <c r="U38" s="25">
        <v>2</v>
      </c>
      <c r="V38" s="26">
        <v>19</v>
      </c>
      <c r="W38" s="29">
        <f t="shared" si="38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1"/>
        <v>30</v>
      </c>
      <c r="C39" s="25">
        <f t="shared" si="39"/>
        <v>16</v>
      </c>
      <c r="D39" s="26">
        <f t="shared" si="39"/>
        <v>14</v>
      </c>
      <c r="E39" s="27">
        <f t="shared" si="32"/>
        <v>3</v>
      </c>
      <c r="F39" s="25">
        <v>0</v>
      </c>
      <c r="G39" s="26">
        <v>3</v>
      </c>
      <c r="H39" s="28">
        <f t="shared" si="33"/>
        <v>1</v>
      </c>
      <c r="I39" s="25">
        <v>1</v>
      </c>
      <c r="J39" s="26">
        <v>0</v>
      </c>
      <c r="K39" s="27">
        <f t="shared" si="34"/>
        <v>0</v>
      </c>
      <c r="L39" s="25">
        <v>0</v>
      </c>
      <c r="M39" s="25">
        <v>0</v>
      </c>
      <c r="N39" s="25">
        <f t="shared" si="35"/>
        <v>8</v>
      </c>
      <c r="O39" s="25">
        <v>3</v>
      </c>
      <c r="P39" s="26">
        <v>5</v>
      </c>
      <c r="Q39" s="31">
        <f t="shared" si="36"/>
        <v>0</v>
      </c>
      <c r="R39" s="25">
        <v>0</v>
      </c>
      <c r="S39" s="25">
        <v>0</v>
      </c>
      <c r="T39" s="25">
        <f t="shared" si="37"/>
        <v>122</v>
      </c>
      <c r="U39" s="25">
        <v>13</v>
      </c>
      <c r="V39" s="26">
        <v>109</v>
      </c>
      <c r="W39" s="29">
        <f t="shared" si="38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40">SUM(C40:D40)</f>
        <v>34</v>
      </c>
      <c r="C40" s="25">
        <f t="shared" ref="C40:C41" si="41">SUM(C39,F40,I40)-SUM(L40,O40,R40)</f>
        <v>19</v>
      </c>
      <c r="D40" s="26">
        <f t="shared" ref="D40:D41" si="42">SUM(D39,G40,J40)-SUM(M40,P40,S40)</f>
        <v>15</v>
      </c>
      <c r="E40" s="27">
        <f t="shared" si="32"/>
        <v>6</v>
      </c>
      <c r="F40" s="25">
        <v>3</v>
      </c>
      <c r="G40" s="26">
        <v>3</v>
      </c>
      <c r="H40" s="28">
        <f t="shared" ref="H40:H41" si="43">SUM(I40:J40)</f>
        <v>0</v>
      </c>
      <c r="I40" s="25">
        <v>0</v>
      </c>
      <c r="J40" s="26">
        <v>0</v>
      </c>
      <c r="K40" s="27">
        <f t="shared" si="34"/>
        <v>1</v>
      </c>
      <c r="L40" s="25">
        <v>0</v>
      </c>
      <c r="M40" s="25">
        <v>1</v>
      </c>
      <c r="N40" s="25">
        <f t="shared" si="35"/>
        <v>1</v>
      </c>
      <c r="O40" s="25">
        <v>0</v>
      </c>
      <c r="P40" s="26">
        <v>1</v>
      </c>
      <c r="Q40" s="31">
        <f t="shared" si="36"/>
        <v>0</v>
      </c>
      <c r="R40" s="25">
        <v>0</v>
      </c>
      <c r="S40" s="25">
        <v>0</v>
      </c>
      <c r="T40" s="25">
        <f t="shared" si="37"/>
        <v>8</v>
      </c>
      <c r="U40" s="25">
        <v>0</v>
      </c>
      <c r="V40" s="26">
        <v>8</v>
      </c>
      <c r="W40" s="29">
        <f t="shared" ref="W40:W41" si="44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40"/>
        <v>34</v>
      </c>
      <c r="C41" s="25">
        <f t="shared" si="41"/>
        <v>18</v>
      </c>
      <c r="D41" s="26">
        <f t="shared" si="42"/>
        <v>16</v>
      </c>
      <c r="E41" s="27">
        <f t="shared" si="32"/>
        <v>1</v>
      </c>
      <c r="F41" s="25">
        <v>1</v>
      </c>
      <c r="G41" s="26">
        <v>0</v>
      </c>
      <c r="H41" s="28">
        <f t="shared" si="43"/>
        <v>1</v>
      </c>
      <c r="I41" s="25">
        <v>0</v>
      </c>
      <c r="J41" s="26">
        <v>1</v>
      </c>
      <c r="K41" s="27">
        <f t="shared" si="34"/>
        <v>0</v>
      </c>
      <c r="L41" s="25">
        <v>0</v>
      </c>
      <c r="M41" s="25">
        <v>0</v>
      </c>
      <c r="N41" s="25">
        <f t="shared" si="35"/>
        <v>2</v>
      </c>
      <c r="O41" s="25">
        <v>2</v>
      </c>
      <c r="P41" s="26">
        <v>0</v>
      </c>
      <c r="Q41" s="31">
        <f t="shared" si="36"/>
        <v>0</v>
      </c>
      <c r="R41" s="25">
        <v>0</v>
      </c>
      <c r="S41" s="25">
        <v>0</v>
      </c>
      <c r="T41" s="25">
        <f t="shared" si="37"/>
        <v>6</v>
      </c>
      <c r="U41" s="25">
        <v>6</v>
      </c>
      <c r="V41" s="26">
        <v>0</v>
      </c>
      <c r="W41" s="29">
        <f t="shared" si="44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5">SUM(B35:B41)</f>
        <v>233</v>
      </c>
      <c r="C42" s="110">
        <f t="shared" si="45"/>
        <v>120</v>
      </c>
      <c r="D42" s="110">
        <f t="shared" si="45"/>
        <v>113</v>
      </c>
      <c r="E42" s="110">
        <f t="shared" si="45"/>
        <v>27</v>
      </c>
      <c r="F42" s="110">
        <f t="shared" si="45"/>
        <v>14</v>
      </c>
      <c r="G42" s="110">
        <f t="shared" si="45"/>
        <v>13</v>
      </c>
      <c r="H42" s="110">
        <f t="shared" si="45"/>
        <v>5</v>
      </c>
      <c r="I42" s="110">
        <f t="shared" si="45"/>
        <v>2</v>
      </c>
      <c r="J42" s="110">
        <f t="shared" si="45"/>
        <v>3</v>
      </c>
      <c r="K42" s="110">
        <f t="shared" si="45"/>
        <v>2</v>
      </c>
      <c r="L42" s="110">
        <f t="shared" si="45"/>
        <v>0</v>
      </c>
      <c r="M42" s="110">
        <f t="shared" si="45"/>
        <v>2</v>
      </c>
      <c r="N42" s="110">
        <f t="shared" si="45"/>
        <v>28</v>
      </c>
      <c r="O42" s="110">
        <f t="shared" si="45"/>
        <v>14</v>
      </c>
      <c r="P42" s="110">
        <f t="shared" si="45"/>
        <v>14</v>
      </c>
      <c r="Q42" s="110">
        <f t="shared" si="45"/>
        <v>0</v>
      </c>
      <c r="R42" s="110">
        <f t="shared" si="45"/>
        <v>0</v>
      </c>
      <c r="S42" s="110">
        <f t="shared" si="45"/>
        <v>0</v>
      </c>
      <c r="T42" s="110">
        <f t="shared" si="45"/>
        <v>250</v>
      </c>
      <c r="U42" s="110">
        <f t="shared" si="45"/>
        <v>62</v>
      </c>
      <c r="V42" s="110">
        <f t="shared" si="45"/>
        <v>188</v>
      </c>
      <c r="W42" s="110">
        <f t="shared" si="45"/>
        <v>0</v>
      </c>
      <c r="X42" s="110">
        <f t="shared" si="45"/>
        <v>0</v>
      </c>
      <c r="Y42" s="110">
        <f t="shared" si="45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904</v>
      </c>
      <c r="C43" s="211">
        <f>SUM(C10,C18,C26,C34,C42)</f>
        <v>481</v>
      </c>
      <c r="D43" s="211">
        <f t="shared" ref="D43:Y43" si="46">SUM(D10,D18,D26,D34,D42)</f>
        <v>423</v>
      </c>
      <c r="E43" s="211">
        <f t="shared" si="46"/>
        <v>98</v>
      </c>
      <c r="F43" s="211">
        <f t="shared" si="46"/>
        <v>51</v>
      </c>
      <c r="G43" s="211">
        <f t="shared" si="46"/>
        <v>47</v>
      </c>
      <c r="H43" s="211">
        <f t="shared" si="46"/>
        <v>15</v>
      </c>
      <c r="I43" s="211">
        <f t="shared" si="46"/>
        <v>7</v>
      </c>
      <c r="J43" s="211">
        <f t="shared" si="46"/>
        <v>8</v>
      </c>
      <c r="K43" s="211">
        <f t="shared" si="46"/>
        <v>13</v>
      </c>
      <c r="L43" s="211">
        <f t="shared" si="46"/>
        <v>8</v>
      </c>
      <c r="M43" s="211">
        <f t="shared" si="46"/>
        <v>5</v>
      </c>
      <c r="N43" s="211">
        <f t="shared" si="46"/>
        <v>100</v>
      </c>
      <c r="O43" s="211">
        <f t="shared" si="46"/>
        <v>52</v>
      </c>
      <c r="P43" s="211">
        <f t="shared" si="46"/>
        <v>48</v>
      </c>
      <c r="Q43" s="211">
        <f t="shared" si="46"/>
        <v>1</v>
      </c>
      <c r="R43" s="211">
        <f t="shared" si="46"/>
        <v>0</v>
      </c>
      <c r="S43" s="211">
        <f t="shared" si="46"/>
        <v>1</v>
      </c>
      <c r="T43" s="211">
        <f t="shared" si="46"/>
        <v>801</v>
      </c>
      <c r="U43" s="211">
        <f t="shared" si="46"/>
        <v>351</v>
      </c>
      <c r="V43" s="211">
        <f t="shared" si="46"/>
        <v>450</v>
      </c>
      <c r="W43" s="211">
        <f t="shared" si="46"/>
        <v>0</v>
      </c>
      <c r="X43" s="211">
        <f t="shared" si="46"/>
        <v>0</v>
      </c>
      <c r="Y43" s="211">
        <f t="shared" si="46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34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14"/>
  <dimension ref="A1:AC132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C43" sqref="C4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3" width="7.28515625" customWidth="1"/>
    <col min="14" max="14" width="8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77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14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10</v>
      </c>
    </row>
    <row r="7" spans="1:29" s="2" customFormat="1" ht="15.95" customHeight="1">
      <c r="A7" s="24">
        <v>1</v>
      </c>
      <c r="B7" s="25">
        <f>SUM(C7:D7)</f>
        <v>21</v>
      </c>
      <c r="C7" s="25">
        <f>SUM(AC5,F7,I7)-SUM(L7,O7,R7)</f>
        <v>10</v>
      </c>
      <c r="D7" s="25">
        <f>SUM(AC6,G7,J7)-SUM(M7,P7,S7)</f>
        <v>11</v>
      </c>
      <c r="E7" s="27">
        <f t="shared" ref="E7:E30" si="0">SUM(F7:G7)</f>
        <v>2</v>
      </c>
      <c r="F7" s="25">
        <v>0</v>
      </c>
      <c r="G7" s="26">
        <v>2</v>
      </c>
      <c r="H7" s="27">
        <f t="shared" ref="H7:H8" si="1">SUM(I7:J7)</f>
        <v>0</v>
      </c>
      <c r="I7" s="25">
        <v>0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5</v>
      </c>
      <c r="O7" s="25">
        <v>4</v>
      </c>
      <c r="P7" s="25">
        <v>1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72</v>
      </c>
      <c r="U7" s="28">
        <v>62</v>
      </c>
      <c r="V7" s="25">
        <v>10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24</v>
      </c>
    </row>
    <row r="8" spans="1:29" s="2" customFormat="1" ht="15.95" customHeight="1">
      <c r="A8" s="24">
        <v>2</v>
      </c>
      <c r="B8" s="25">
        <f t="shared" ref="B8:B9" si="6">SUM(C8:D8)</f>
        <v>22</v>
      </c>
      <c r="C8" s="25">
        <f t="shared" ref="C8:D8" si="7">SUM(C7,F8,I8)-SUM(L8,O8,R8)</f>
        <v>10</v>
      </c>
      <c r="D8" s="26">
        <f t="shared" si="7"/>
        <v>12</v>
      </c>
      <c r="E8" s="27">
        <f t="shared" si="0"/>
        <v>0</v>
      </c>
      <c r="F8" s="25">
        <v>0</v>
      </c>
      <c r="G8" s="26">
        <v>0</v>
      </c>
      <c r="H8" s="27">
        <f t="shared" si="1"/>
        <v>1</v>
      </c>
      <c r="I8" s="25">
        <v>0</v>
      </c>
      <c r="J8" s="26">
        <v>1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23</v>
      </c>
      <c r="C9" s="25">
        <f>SUM(C8,F9,I9)-SUM(L9,O9,R9)</f>
        <v>11</v>
      </c>
      <c r="D9" s="25">
        <f>SUM(D8,G9,J9)-SUM(M9,P9,S9)</f>
        <v>12</v>
      </c>
      <c r="E9" s="27">
        <f t="shared" si="0"/>
        <v>1</v>
      </c>
      <c r="F9" s="25">
        <v>1</v>
      </c>
      <c r="G9" s="26">
        <v>0</v>
      </c>
      <c r="H9" s="27">
        <v>0</v>
      </c>
      <c r="I9" s="25">
        <v>0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0</v>
      </c>
      <c r="O9" s="25">
        <v>0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66</v>
      </c>
      <c r="C10" s="108">
        <f t="shared" si="9"/>
        <v>31</v>
      </c>
      <c r="D10" s="108">
        <f t="shared" si="9"/>
        <v>35</v>
      </c>
      <c r="E10" s="108">
        <f t="shared" si="9"/>
        <v>3</v>
      </c>
      <c r="F10" s="108">
        <f t="shared" si="9"/>
        <v>1</v>
      </c>
      <c r="G10" s="108">
        <f t="shared" si="9"/>
        <v>2</v>
      </c>
      <c r="H10" s="108">
        <f t="shared" si="9"/>
        <v>1</v>
      </c>
      <c r="I10" s="108">
        <f t="shared" si="9"/>
        <v>0</v>
      </c>
      <c r="J10" s="108">
        <f t="shared" si="9"/>
        <v>1</v>
      </c>
      <c r="K10" s="108">
        <f t="shared" si="9"/>
        <v>0</v>
      </c>
      <c r="L10" s="108">
        <f t="shared" si="9"/>
        <v>0</v>
      </c>
      <c r="M10" s="108">
        <f t="shared" si="9"/>
        <v>0</v>
      </c>
      <c r="N10" s="108">
        <f t="shared" si="9"/>
        <v>5</v>
      </c>
      <c r="O10" s="108">
        <f t="shared" si="9"/>
        <v>4</v>
      </c>
      <c r="P10" s="108">
        <f t="shared" si="9"/>
        <v>1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72</v>
      </c>
      <c r="U10" s="108">
        <f t="shared" si="9"/>
        <v>62</v>
      </c>
      <c r="V10" s="108">
        <f t="shared" si="9"/>
        <v>10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22</v>
      </c>
      <c r="C11" s="25">
        <f>SUM(C9,F11,I11)-SUM(L11,O11,R11)</f>
        <v>13</v>
      </c>
      <c r="D11" s="25">
        <f>SUM(D9,G11,J11)-SUM(M11,P11,S11)</f>
        <v>9</v>
      </c>
      <c r="E11" s="27">
        <f t="shared" si="0"/>
        <v>2</v>
      </c>
      <c r="F11" s="25">
        <v>2</v>
      </c>
      <c r="G11" s="26">
        <v>0</v>
      </c>
      <c r="H11" s="27">
        <f t="shared" ref="H11:H17" si="11">SUM(I11:J11)</f>
        <v>2</v>
      </c>
      <c r="I11" s="25">
        <v>2</v>
      </c>
      <c r="J11" s="26">
        <v>0</v>
      </c>
      <c r="K11" s="28">
        <f t="shared" ref="K11:K17" si="12">SUM(L11:M11)</f>
        <v>1</v>
      </c>
      <c r="L11" s="25">
        <v>0</v>
      </c>
      <c r="M11" s="25">
        <v>1</v>
      </c>
      <c r="N11" s="25">
        <f t="shared" si="3"/>
        <v>4</v>
      </c>
      <c r="O11" s="25">
        <v>2</v>
      </c>
      <c r="P11" s="25">
        <v>2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20</v>
      </c>
      <c r="U11" s="28">
        <v>13</v>
      </c>
      <c r="V11" s="25">
        <v>7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20</v>
      </c>
      <c r="C12" s="25">
        <f t="shared" ref="C12:D17" si="15">SUM(C11,F12,I12)-SUM(L12,O12,R12)</f>
        <v>13</v>
      </c>
      <c r="D12" s="26">
        <f t="shared" si="15"/>
        <v>7</v>
      </c>
      <c r="E12" s="27">
        <f t="shared" si="0"/>
        <v>0</v>
      </c>
      <c r="F12" s="25">
        <v>0</v>
      </c>
      <c r="G12" s="26">
        <v>0</v>
      </c>
      <c r="H12" s="27">
        <f t="shared" si="11"/>
        <v>2</v>
      </c>
      <c r="I12" s="25">
        <v>1</v>
      </c>
      <c r="J12" s="26">
        <v>1</v>
      </c>
      <c r="K12" s="27">
        <f t="shared" si="12"/>
        <v>0</v>
      </c>
      <c r="L12" s="25">
        <v>0</v>
      </c>
      <c r="M12" s="25">
        <v>0</v>
      </c>
      <c r="N12" s="25">
        <f t="shared" si="3"/>
        <v>4</v>
      </c>
      <c r="O12" s="25">
        <v>1</v>
      </c>
      <c r="P12" s="25">
        <v>3</v>
      </c>
      <c r="Q12" s="31">
        <f t="shared" si="13"/>
        <v>0</v>
      </c>
      <c r="R12" s="25">
        <v>0</v>
      </c>
      <c r="S12" s="25">
        <v>0</v>
      </c>
      <c r="T12" s="29">
        <f t="shared" si="8"/>
        <v>29</v>
      </c>
      <c r="U12" s="28">
        <v>8</v>
      </c>
      <c r="V12" s="25">
        <v>21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23</v>
      </c>
      <c r="C13" s="25">
        <f t="shared" si="15"/>
        <v>16</v>
      </c>
      <c r="D13" s="26">
        <f t="shared" si="15"/>
        <v>7</v>
      </c>
      <c r="E13" s="27">
        <f t="shared" si="0"/>
        <v>3</v>
      </c>
      <c r="F13" s="25">
        <v>3</v>
      </c>
      <c r="G13" s="26">
        <v>0</v>
      </c>
      <c r="H13" s="27">
        <f t="shared" si="11"/>
        <v>1</v>
      </c>
      <c r="I13" s="25">
        <v>0</v>
      </c>
      <c r="J13" s="26">
        <v>1</v>
      </c>
      <c r="K13" s="28">
        <f t="shared" si="12"/>
        <v>0</v>
      </c>
      <c r="L13" s="25">
        <v>0</v>
      </c>
      <c r="M13" s="25">
        <v>0</v>
      </c>
      <c r="N13" s="25">
        <f t="shared" si="3"/>
        <v>1</v>
      </c>
      <c r="O13" s="25">
        <v>0</v>
      </c>
      <c r="P13" s="25">
        <v>1</v>
      </c>
      <c r="Q13" s="31">
        <f t="shared" si="13"/>
        <v>0</v>
      </c>
      <c r="R13" s="25">
        <v>0</v>
      </c>
      <c r="S13" s="25">
        <v>0</v>
      </c>
      <c r="T13" s="29">
        <f t="shared" si="8"/>
        <v>5</v>
      </c>
      <c r="U13" s="28">
        <v>0</v>
      </c>
      <c r="V13" s="25">
        <v>5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24</v>
      </c>
      <c r="C14" s="25">
        <f t="shared" si="15"/>
        <v>16</v>
      </c>
      <c r="D14" s="26">
        <f t="shared" si="15"/>
        <v>8</v>
      </c>
      <c r="E14" s="27">
        <f t="shared" si="0"/>
        <v>3</v>
      </c>
      <c r="F14" s="25">
        <v>1</v>
      </c>
      <c r="G14" s="26">
        <v>2</v>
      </c>
      <c r="H14" s="27">
        <f t="shared" si="11"/>
        <v>1</v>
      </c>
      <c r="I14" s="25">
        <v>0</v>
      </c>
      <c r="J14" s="26">
        <v>1</v>
      </c>
      <c r="K14" s="27">
        <f t="shared" si="12"/>
        <v>2</v>
      </c>
      <c r="L14" s="25">
        <v>1</v>
      </c>
      <c r="M14" s="25">
        <v>1</v>
      </c>
      <c r="N14" s="25">
        <f t="shared" si="3"/>
        <v>1</v>
      </c>
      <c r="O14" s="25">
        <v>0</v>
      </c>
      <c r="P14" s="25">
        <v>1</v>
      </c>
      <c r="Q14" s="31">
        <f t="shared" si="13"/>
        <v>0</v>
      </c>
      <c r="R14" s="25">
        <v>0</v>
      </c>
      <c r="S14" s="25">
        <v>0</v>
      </c>
      <c r="T14" s="29">
        <f t="shared" si="8"/>
        <v>9</v>
      </c>
      <c r="U14" s="28">
        <v>0</v>
      </c>
      <c r="V14" s="25">
        <v>9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24</v>
      </c>
      <c r="C15" s="25">
        <f t="shared" si="15"/>
        <v>13</v>
      </c>
      <c r="D15" s="26">
        <f t="shared" si="15"/>
        <v>11</v>
      </c>
      <c r="E15" s="27">
        <f t="shared" si="0"/>
        <v>3</v>
      </c>
      <c r="F15" s="25">
        <v>0</v>
      </c>
      <c r="G15" s="26">
        <v>3</v>
      </c>
      <c r="H15" s="27">
        <f t="shared" si="11"/>
        <v>1</v>
      </c>
      <c r="I15" s="25">
        <v>1</v>
      </c>
      <c r="J15" s="26">
        <v>0</v>
      </c>
      <c r="K15" s="28">
        <f t="shared" si="12"/>
        <v>0</v>
      </c>
      <c r="L15" s="25">
        <v>0</v>
      </c>
      <c r="M15" s="25">
        <v>0</v>
      </c>
      <c r="N15" s="25">
        <f t="shared" si="3"/>
        <v>4</v>
      </c>
      <c r="O15" s="25">
        <v>4</v>
      </c>
      <c r="P15" s="25">
        <v>0</v>
      </c>
      <c r="Q15" s="31">
        <f t="shared" si="13"/>
        <v>0</v>
      </c>
      <c r="R15" s="25">
        <v>0</v>
      </c>
      <c r="S15" s="25">
        <v>0</v>
      </c>
      <c r="T15" s="29">
        <f t="shared" si="8"/>
        <v>34</v>
      </c>
      <c r="U15" s="28">
        <v>34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25</v>
      </c>
      <c r="C16" s="25">
        <f t="shared" si="15"/>
        <v>14</v>
      </c>
      <c r="D16" s="26">
        <f t="shared" si="15"/>
        <v>11</v>
      </c>
      <c r="E16" s="27">
        <f t="shared" si="0"/>
        <v>2</v>
      </c>
      <c r="F16" s="25">
        <v>2</v>
      </c>
      <c r="G16" s="26">
        <v>0</v>
      </c>
      <c r="H16" s="27">
        <f t="shared" si="11"/>
        <v>0</v>
      </c>
      <c r="I16" s="25">
        <v>0</v>
      </c>
      <c r="J16" s="26">
        <v>0</v>
      </c>
      <c r="K16" s="27">
        <f t="shared" si="12"/>
        <v>1</v>
      </c>
      <c r="L16" s="25">
        <v>1</v>
      </c>
      <c r="M16" s="25">
        <v>0</v>
      </c>
      <c r="N16" s="25">
        <f t="shared" si="3"/>
        <v>0</v>
      </c>
      <c r="O16" s="25">
        <v>0</v>
      </c>
      <c r="P16" s="25">
        <v>0</v>
      </c>
      <c r="Q16" s="31">
        <f t="shared" si="13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26</v>
      </c>
      <c r="C17" s="25">
        <f t="shared" si="15"/>
        <v>15</v>
      </c>
      <c r="D17" s="26">
        <f t="shared" si="15"/>
        <v>11</v>
      </c>
      <c r="E17" s="27">
        <f>SUM(F17:G17)</f>
        <v>0</v>
      </c>
      <c r="F17" s="25">
        <v>0</v>
      </c>
      <c r="G17" s="26">
        <v>0</v>
      </c>
      <c r="H17" s="27">
        <f t="shared" si="11"/>
        <v>1</v>
      </c>
      <c r="I17" s="25">
        <v>1</v>
      </c>
      <c r="J17" s="26">
        <v>0</v>
      </c>
      <c r="K17" s="27">
        <f t="shared" si="12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164</v>
      </c>
      <c r="C18" s="108">
        <f t="shared" si="16"/>
        <v>100</v>
      </c>
      <c r="D18" s="108">
        <f t="shared" si="16"/>
        <v>64</v>
      </c>
      <c r="E18" s="110">
        <f t="shared" si="16"/>
        <v>13</v>
      </c>
      <c r="F18" s="108">
        <f t="shared" si="16"/>
        <v>8</v>
      </c>
      <c r="G18" s="108">
        <f t="shared" si="16"/>
        <v>5</v>
      </c>
      <c r="H18" s="108">
        <f t="shared" si="16"/>
        <v>8</v>
      </c>
      <c r="I18" s="108">
        <f t="shared" si="16"/>
        <v>5</v>
      </c>
      <c r="J18" s="108">
        <f t="shared" si="16"/>
        <v>3</v>
      </c>
      <c r="K18" s="110">
        <f t="shared" si="16"/>
        <v>4</v>
      </c>
      <c r="L18" s="108">
        <f t="shared" si="16"/>
        <v>2</v>
      </c>
      <c r="M18" s="108">
        <f t="shared" si="16"/>
        <v>2</v>
      </c>
      <c r="N18" s="108">
        <f t="shared" si="16"/>
        <v>14</v>
      </c>
      <c r="O18" s="108">
        <f t="shared" si="16"/>
        <v>7</v>
      </c>
      <c r="P18" s="108">
        <f t="shared" si="16"/>
        <v>7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97</v>
      </c>
      <c r="U18" s="108">
        <f>SUM(U11:U17)</f>
        <v>55</v>
      </c>
      <c r="V18" s="108">
        <f>SUM(V11:V17)</f>
        <v>42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24</v>
      </c>
      <c r="C19" s="25">
        <f>SUM(C17,F19,I19)-SUM(L19,O19,R19)</f>
        <v>14</v>
      </c>
      <c r="D19" s="26">
        <f>SUM(D17,G19,J19)-SUM(M19,P19,S19)</f>
        <v>10</v>
      </c>
      <c r="E19" s="27">
        <f t="shared" si="0"/>
        <v>2</v>
      </c>
      <c r="F19" s="25">
        <v>2</v>
      </c>
      <c r="G19" s="26">
        <v>0</v>
      </c>
      <c r="H19" s="27">
        <f t="shared" ref="H19:H25" si="17">SUM(I19:J19)</f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7">
        <f t="shared" ref="N19:N30" si="18">SUM(O19:P19)</f>
        <v>4</v>
      </c>
      <c r="O19" s="25">
        <v>3</v>
      </c>
      <c r="P19" s="25">
        <v>1</v>
      </c>
      <c r="Q19" s="31">
        <f t="shared" ref="Q19:Q25" si="19">SUM(R19:S19)</f>
        <v>0</v>
      </c>
      <c r="R19" s="25">
        <v>0</v>
      </c>
      <c r="S19" s="25">
        <v>0</v>
      </c>
      <c r="T19" s="25">
        <f t="shared" si="8"/>
        <v>34</v>
      </c>
      <c r="U19" s="28">
        <v>31</v>
      </c>
      <c r="V19" s="25">
        <v>3</v>
      </c>
      <c r="W19" s="29">
        <f t="shared" ref="W19:W25" si="20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1">SUM(C20:D20)</f>
        <v>21</v>
      </c>
      <c r="C20" s="25">
        <f t="shared" ref="C20:D25" si="22">SUM(C19,F20,I20)-SUM(L20,O20,R20)</f>
        <v>13</v>
      </c>
      <c r="D20" s="26">
        <f t="shared" si="22"/>
        <v>8</v>
      </c>
      <c r="E20" s="27">
        <f t="shared" si="0"/>
        <v>0</v>
      </c>
      <c r="F20" s="25">
        <v>0</v>
      </c>
      <c r="G20" s="26">
        <v>0</v>
      </c>
      <c r="H20" s="27">
        <f t="shared" si="17"/>
        <v>1</v>
      </c>
      <c r="I20" s="25">
        <v>0</v>
      </c>
      <c r="J20" s="26">
        <v>1</v>
      </c>
      <c r="K20" s="27">
        <f>SUM(L20:M20)</f>
        <v>1</v>
      </c>
      <c r="L20" s="25">
        <v>0</v>
      </c>
      <c r="M20" s="25">
        <v>1</v>
      </c>
      <c r="N20" s="25">
        <f t="shared" si="18"/>
        <v>3</v>
      </c>
      <c r="O20" s="25">
        <v>1</v>
      </c>
      <c r="P20" s="25">
        <v>2</v>
      </c>
      <c r="Q20" s="31">
        <f t="shared" si="19"/>
        <v>0</v>
      </c>
      <c r="R20" s="25">
        <v>0</v>
      </c>
      <c r="S20" s="25">
        <v>0</v>
      </c>
      <c r="T20" s="25">
        <f t="shared" si="8"/>
        <v>55</v>
      </c>
      <c r="U20" s="28">
        <v>27</v>
      </c>
      <c r="V20" s="25">
        <v>28</v>
      </c>
      <c r="W20" s="29">
        <f t="shared" si="20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1"/>
        <v>21</v>
      </c>
      <c r="C21" s="25">
        <f t="shared" si="22"/>
        <v>14</v>
      </c>
      <c r="D21" s="26">
        <f t="shared" si="22"/>
        <v>7</v>
      </c>
      <c r="E21" s="27">
        <f t="shared" si="0"/>
        <v>3</v>
      </c>
      <c r="F21" s="25">
        <v>2</v>
      </c>
      <c r="G21" s="26">
        <v>1</v>
      </c>
      <c r="H21" s="27">
        <f t="shared" si="17"/>
        <v>0</v>
      </c>
      <c r="I21" s="25">
        <v>0</v>
      </c>
      <c r="J21" s="26">
        <v>0</v>
      </c>
      <c r="K21" s="27">
        <f>SUM(L21:M21)</f>
        <v>1</v>
      </c>
      <c r="L21" s="25">
        <v>0</v>
      </c>
      <c r="M21" s="25">
        <v>1</v>
      </c>
      <c r="N21" s="25">
        <f t="shared" si="18"/>
        <v>2</v>
      </c>
      <c r="O21" s="25">
        <v>1</v>
      </c>
      <c r="P21" s="25">
        <v>1</v>
      </c>
      <c r="Q21" s="32">
        <f t="shared" si="19"/>
        <v>0</v>
      </c>
      <c r="R21" s="25">
        <v>0</v>
      </c>
      <c r="S21" s="25">
        <v>0</v>
      </c>
      <c r="T21" s="25">
        <f t="shared" si="8"/>
        <v>14</v>
      </c>
      <c r="U21" s="28">
        <v>9</v>
      </c>
      <c r="V21" s="25">
        <v>5</v>
      </c>
      <c r="W21" s="29">
        <f t="shared" si="20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1"/>
        <v>22</v>
      </c>
      <c r="C22" s="25">
        <f t="shared" si="22"/>
        <v>13</v>
      </c>
      <c r="D22" s="26">
        <f t="shared" si="22"/>
        <v>9</v>
      </c>
      <c r="E22" s="27">
        <f t="shared" si="0"/>
        <v>3</v>
      </c>
      <c r="F22" s="25">
        <v>1</v>
      </c>
      <c r="G22" s="26">
        <v>2</v>
      </c>
      <c r="H22" s="27">
        <f t="shared" si="17"/>
        <v>0</v>
      </c>
      <c r="I22" s="25">
        <v>0</v>
      </c>
      <c r="J22" s="26">
        <v>0</v>
      </c>
      <c r="K22" s="27">
        <f t="shared" ref="K22:K30" si="23">SUM(L22:M22)</f>
        <v>0</v>
      </c>
      <c r="L22" s="25">
        <v>0</v>
      </c>
      <c r="M22" s="25">
        <v>0</v>
      </c>
      <c r="N22" s="25">
        <f t="shared" si="18"/>
        <v>2</v>
      </c>
      <c r="O22" s="25">
        <v>2</v>
      </c>
      <c r="P22" s="25">
        <v>0</v>
      </c>
      <c r="Q22" s="31">
        <f t="shared" si="19"/>
        <v>0</v>
      </c>
      <c r="R22" s="25">
        <v>0</v>
      </c>
      <c r="S22" s="25">
        <v>0</v>
      </c>
      <c r="T22" s="25">
        <f t="shared" si="8"/>
        <v>4</v>
      </c>
      <c r="U22" s="28">
        <v>4</v>
      </c>
      <c r="V22" s="25">
        <v>0</v>
      </c>
      <c r="W22" s="29">
        <f t="shared" si="20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1"/>
        <v>18</v>
      </c>
      <c r="C23" s="25">
        <f t="shared" si="22"/>
        <v>8</v>
      </c>
      <c r="D23" s="26">
        <f t="shared" si="22"/>
        <v>10</v>
      </c>
      <c r="E23" s="27">
        <f t="shared" si="0"/>
        <v>1</v>
      </c>
      <c r="F23" s="25">
        <v>0</v>
      </c>
      <c r="G23" s="26">
        <v>1</v>
      </c>
      <c r="H23" s="28">
        <f t="shared" si="17"/>
        <v>0</v>
      </c>
      <c r="I23" s="25">
        <v>0</v>
      </c>
      <c r="J23" s="26">
        <v>0</v>
      </c>
      <c r="K23" s="27">
        <f t="shared" si="23"/>
        <v>0</v>
      </c>
      <c r="L23" s="25">
        <v>0</v>
      </c>
      <c r="M23" s="25">
        <v>0</v>
      </c>
      <c r="N23" s="25">
        <f t="shared" si="18"/>
        <v>5</v>
      </c>
      <c r="O23" s="25">
        <v>5</v>
      </c>
      <c r="P23" s="25">
        <v>0</v>
      </c>
      <c r="Q23" s="32">
        <f t="shared" si="19"/>
        <v>0</v>
      </c>
      <c r="R23" s="25">
        <v>0</v>
      </c>
      <c r="S23" s="25">
        <v>0</v>
      </c>
      <c r="T23" s="25">
        <f t="shared" si="8"/>
        <v>124</v>
      </c>
      <c r="U23" s="28">
        <v>124</v>
      </c>
      <c r="V23" s="25">
        <v>0</v>
      </c>
      <c r="W23" s="29">
        <f t="shared" si="20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1"/>
        <v>18</v>
      </c>
      <c r="C24" s="25">
        <f t="shared" si="22"/>
        <v>8</v>
      </c>
      <c r="D24" s="26">
        <f t="shared" si="22"/>
        <v>10</v>
      </c>
      <c r="E24" s="27">
        <f t="shared" si="0"/>
        <v>0</v>
      </c>
      <c r="F24" s="25">
        <v>0</v>
      </c>
      <c r="G24" s="26">
        <v>0</v>
      </c>
      <c r="H24" s="28">
        <f t="shared" si="17"/>
        <v>0</v>
      </c>
      <c r="I24" s="25">
        <v>0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8"/>
        <v>0</v>
      </c>
      <c r="O24" s="25">
        <v>0</v>
      </c>
      <c r="P24" s="25">
        <v>0</v>
      </c>
      <c r="Q24" s="32">
        <f t="shared" si="19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20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1"/>
        <v>20</v>
      </c>
      <c r="C25" s="25">
        <f t="shared" si="22"/>
        <v>8</v>
      </c>
      <c r="D25" s="26">
        <f t="shared" si="22"/>
        <v>12</v>
      </c>
      <c r="E25" s="27">
        <f t="shared" si="0"/>
        <v>2</v>
      </c>
      <c r="F25" s="25">
        <v>0</v>
      </c>
      <c r="G25" s="26">
        <v>2</v>
      </c>
      <c r="H25" s="28">
        <f t="shared" si="17"/>
        <v>0</v>
      </c>
      <c r="I25" s="25">
        <v>0</v>
      </c>
      <c r="J25" s="26">
        <v>0</v>
      </c>
      <c r="K25" s="27">
        <f t="shared" si="23"/>
        <v>0</v>
      </c>
      <c r="L25" s="25">
        <v>0</v>
      </c>
      <c r="M25" s="25">
        <v>0</v>
      </c>
      <c r="N25" s="25">
        <f t="shared" si="18"/>
        <v>0</v>
      </c>
      <c r="O25" s="25">
        <v>0</v>
      </c>
      <c r="P25" s="25">
        <v>0</v>
      </c>
      <c r="Q25" s="32">
        <f t="shared" si="19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0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144</v>
      </c>
      <c r="C26" s="111">
        <f>SUM(C19:C25)</f>
        <v>78</v>
      </c>
      <c r="D26" s="111">
        <f>SUM(D19:D25)</f>
        <v>66</v>
      </c>
      <c r="E26" s="110">
        <f t="shared" ref="E26:Y26" si="24">SUM(E19:E25)</f>
        <v>11</v>
      </c>
      <c r="F26" s="111">
        <f t="shared" si="24"/>
        <v>5</v>
      </c>
      <c r="G26" s="111">
        <f t="shared" si="24"/>
        <v>6</v>
      </c>
      <c r="H26" s="110">
        <f t="shared" si="24"/>
        <v>1</v>
      </c>
      <c r="I26" s="111">
        <f t="shared" si="24"/>
        <v>0</v>
      </c>
      <c r="J26" s="111">
        <f t="shared" si="24"/>
        <v>1</v>
      </c>
      <c r="K26" s="110">
        <f t="shared" si="24"/>
        <v>2</v>
      </c>
      <c r="L26" s="111">
        <f t="shared" si="24"/>
        <v>0</v>
      </c>
      <c r="M26" s="111">
        <f t="shared" si="24"/>
        <v>2</v>
      </c>
      <c r="N26" s="110">
        <f>SUM(N19:N25)</f>
        <v>16</v>
      </c>
      <c r="O26" s="111">
        <f t="shared" si="24"/>
        <v>12</v>
      </c>
      <c r="P26" s="111">
        <f t="shared" si="24"/>
        <v>4</v>
      </c>
      <c r="Q26" s="110">
        <f t="shared" si="24"/>
        <v>0</v>
      </c>
      <c r="R26" s="111">
        <f t="shared" si="24"/>
        <v>0</v>
      </c>
      <c r="S26" s="111">
        <f t="shared" si="24"/>
        <v>0</v>
      </c>
      <c r="T26" s="110">
        <f t="shared" si="24"/>
        <v>231</v>
      </c>
      <c r="U26" s="111">
        <f t="shared" si="24"/>
        <v>195</v>
      </c>
      <c r="V26" s="111">
        <f>SUM(V19:V25)</f>
        <v>36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21</v>
      </c>
      <c r="C27" s="25">
        <f>SUM(C25,F27,I27)-SUM(L27,O27,R27)</f>
        <v>11</v>
      </c>
      <c r="D27" s="26">
        <f>SUM(D25,G27,J27)-SUM(M27,P27,S27)</f>
        <v>10</v>
      </c>
      <c r="E27" s="27">
        <f t="shared" si="0"/>
        <v>3</v>
      </c>
      <c r="F27" s="25">
        <v>3</v>
      </c>
      <c r="G27" s="26">
        <v>0</v>
      </c>
      <c r="H27" s="28">
        <f t="shared" ref="H27:H33" si="26">SUM(I27:J27)</f>
        <v>0</v>
      </c>
      <c r="I27" s="25">
        <v>0</v>
      </c>
      <c r="J27" s="26">
        <v>0</v>
      </c>
      <c r="K27" s="27">
        <f t="shared" si="23"/>
        <v>1</v>
      </c>
      <c r="L27" s="25">
        <v>0</v>
      </c>
      <c r="M27" s="25">
        <v>1</v>
      </c>
      <c r="N27" s="25">
        <f t="shared" si="18"/>
        <v>1</v>
      </c>
      <c r="O27" s="25">
        <v>0</v>
      </c>
      <c r="P27" s="25">
        <v>1</v>
      </c>
      <c r="Q27" s="32">
        <f>SUM(R27:S27)</f>
        <v>0</v>
      </c>
      <c r="R27" s="25">
        <v>0</v>
      </c>
      <c r="S27" s="25">
        <v>0</v>
      </c>
      <c r="T27" s="25">
        <f t="shared" si="8"/>
        <v>10</v>
      </c>
      <c r="U27" s="28">
        <v>0</v>
      </c>
      <c r="V27" s="25">
        <v>10</v>
      </c>
      <c r="W27" s="29">
        <f t="shared" ref="W27:W33" si="27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5"/>
        <v>23</v>
      </c>
      <c r="C28" s="25">
        <f t="shared" ref="C28:D33" si="28">SUM(C27,F28,I28)-SUM(L28,O28,R28)</f>
        <v>12</v>
      </c>
      <c r="D28" s="26">
        <f t="shared" si="28"/>
        <v>11</v>
      </c>
      <c r="E28" s="27">
        <f t="shared" si="0"/>
        <v>4</v>
      </c>
      <c r="F28" s="25">
        <v>1</v>
      </c>
      <c r="G28" s="26">
        <v>3</v>
      </c>
      <c r="H28" s="28">
        <f t="shared" si="26"/>
        <v>1</v>
      </c>
      <c r="I28" s="25">
        <v>1</v>
      </c>
      <c r="J28" s="26">
        <v>0</v>
      </c>
      <c r="K28" s="27">
        <f t="shared" si="23"/>
        <v>1</v>
      </c>
      <c r="L28" s="25">
        <v>0</v>
      </c>
      <c r="M28" s="26">
        <v>1</v>
      </c>
      <c r="N28" s="25">
        <f t="shared" si="18"/>
        <v>2</v>
      </c>
      <c r="O28" s="25">
        <v>1</v>
      </c>
      <c r="P28" s="26">
        <v>1</v>
      </c>
      <c r="Q28" s="27">
        <f>SUM(R28:S28)</f>
        <v>0</v>
      </c>
      <c r="R28" s="25">
        <v>0</v>
      </c>
      <c r="S28" s="26">
        <v>0</v>
      </c>
      <c r="T28" s="25">
        <f t="shared" si="8"/>
        <v>10</v>
      </c>
      <c r="U28" s="25">
        <v>6</v>
      </c>
      <c r="V28" s="26">
        <v>4</v>
      </c>
      <c r="W28" s="29">
        <f t="shared" si="27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5"/>
        <v>25</v>
      </c>
      <c r="C29" s="25">
        <f t="shared" si="28"/>
        <v>13</v>
      </c>
      <c r="D29" s="26">
        <f t="shared" si="28"/>
        <v>12</v>
      </c>
      <c r="E29" s="27">
        <f t="shared" si="0"/>
        <v>2</v>
      </c>
      <c r="F29" s="25">
        <v>1</v>
      </c>
      <c r="G29" s="26">
        <v>1</v>
      </c>
      <c r="H29" s="28">
        <f t="shared" si="26"/>
        <v>0</v>
      </c>
      <c r="I29" s="25">
        <v>0</v>
      </c>
      <c r="J29" s="26">
        <v>0</v>
      </c>
      <c r="K29" s="27">
        <f t="shared" si="23"/>
        <v>0</v>
      </c>
      <c r="L29" s="25">
        <v>0</v>
      </c>
      <c r="M29" s="25">
        <v>0</v>
      </c>
      <c r="N29" s="25">
        <f t="shared" si="18"/>
        <v>0</v>
      </c>
      <c r="O29" s="25">
        <v>0</v>
      </c>
      <c r="P29" s="26">
        <v>0</v>
      </c>
      <c r="Q29" s="31"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7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25</v>
      </c>
      <c r="C30" s="25">
        <f t="shared" si="28"/>
        <v>13</v>
      </c>
      <c r="D30" s="26">
        <f t="shared" si="28"/>
        <v>12</v>
      </c>
      <c r="E30" s="27">
        <f t="shared" si="0"/>
        <v>2</v>
      </c>
      <c r="F30" s="25">
        <v>0</v>
      </c>
      <c r="G30" s="26">
        <v>2</v>
      </c>
      <c r="H30" s="28">
        <f t="shared" si="26"/>
        <v>1</v>
      </c>
      <c r="I30" s="25">
        <v>1</v>
      </c>
      <c r="J30" s="26">
        <v>0</v>
      </c>
      <c r="K30" s="27">
        <f t="shared" si="23"/>
        <v>0</v>
      </c>
      <c r="L30" s="25">
        <v>0</v>
      </c>
      <c r="M30" s="25">
        <v>0</v>
      </c>
      <c r="N30" s="25">
        <f t="shared" si="18"/>
        <v>3</v>
      </c>
      <c r="O30" s="25">
        <v>1</v>
      </c>
      <c r="P30" s="26">
        <v>2</v>
      </c>
      <c r="Q30" s="31">
        <f>SUM(R30:S30)</f>
        <v>0</v>
      </c>
      <c r="R30" s="25">
        <v>0</v>
      </c>
      <c r="S30" s="25">
        <v>0</v>
      </c>
      <c r="T30" s="25">
        <f t="shared" si="8"/>
        <v>23</v>
      </c>
      <c r="U30" s="25">
        <v>7</v>
      </c>
      <c r="V30" s="26">
        <v>16</v>
      </c>
      <c r="W30" s="29">
        <f t="shared" si="27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24</v>
      </c>
      <c r="C31" s="25">
        <f t="shared" si="28"/>
        <v>12</v>
      </c>
      <c r="D31" s="26">
        <f t="shared" si="28"/>
        <v>12</v>
      </c>
      <c r="E31" s="27">
        <f>SUM(F31:G31)</f>
        <v>2</v>
      </c>
      <c r="F31" s="25">
        <v>0</v>
      </c>
      <c r="G31" s="26">
        <v>2</v>
      </c>
      <c r="H31" s="28">
        <f t="shared" si="26"/>
        <v>0</v>
      </c>
      <c r="I31" s="25">
        <v>0</v>
      </c>
      <c r="J31" s="26">
        <v>0</v>
      </c>
      <c r="K31" s="27">
        <f>SUM(L31:M31)</f>
        <v>1</v>
      </c>
      <c r="L31" s="25">
        <v>0</v>
      </c>
      <c r="M31" s="25">
        <v>1</v>
      </c>
      <c r="N31" s="25">
        <f>SUM(O31:P31)</f>
        <v>2</v>
      </c>
      <c r="O31" s="25">
        <v>1</v>
      </c>
      <c r="P31" s="26">
        <v>1</v>
      </c>
      <c r="Q31" s="31">
        <f>SUM(R31:S31)</f>
        <v>0</v>
      </c>
      <c r="R31" s="25">
        <v>0</v>
      </c>
      <c r="S31" s="25">
        <v>0</v>
      </c>
      <c r="T31" s="25">
        <f>SUM(U31:V31)</f>
        <v>13</v>
      </c>
      <c r="U31" s="25">
        <v>4</v>
      </c>
      <c r="V31" s="26">
        <v>9</v>
      </c>
      <c r="W31" s="29">
        <f t="shared" si="27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5"/>
        <v>25</v>
      </c>
      <c r="C32" s="25">
        <f t="shared" si="28"/>
        <v>13</v>
      </c>
      <c r="D32" s="26">
        <f t="shared" si="28"/>
        <v>12</v>
      </c>
      <c r="E32" s="27">
        <f>SUM(F32:G32)</f>
        <v>2</v>
      </c>
      <c r="F32" s="25">
        <v>2</v>
      </c>
      <c r="G32" s="26">
        <v>0</v>
      </c>
      <c r="H32" s="28">
        <f t="shared" si="26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1</v>
      </c>
      <c r="O32" s="25">
        <v>1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14</v>
      </c>
      <c r="U32" s="25">
        <v>14</v>
      </c>
      <c r="V32" s="26">
        <v>0</v>
      </c>
      <c r="W32" s="29">
        <f t="shared" si="27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25</v>
      </c>
      <c r="C33" s="25">
        <f t="shared" si="28"/>
        <v>13</v>
      </c>
      <c r="D33" s="26">
        <f t="shared" si="28"/>
        <v>12</v>
      </c>
      <c r="E33" s="27">
        <f>SUM(F33:G33)</f>
        <v>2</v>
      </c>
      <c r="F33" s="25">
        <v>1</v>
      </c>
      <c r="G33" s="26">
        <v>1</v>
      </c>
      <c r="H33" s="28">
        <f t="shared" si="26"/>
        <v>0</v>
      </c>
      <c r="I33" s="25">
        <v>0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2</v>
      </c>
      <c r="O33" s="25">
        <v>1</v>
      </c>
      <c r="P33" s="26">
        <v>1</v>
      </c>
      <c r="Q33" s="31">
        <f>SUM(R33:S33)</f>
        <v>0</v>
      </c>
      <c r="R33" s="25">
        <v>0</v>
      </c>
      <c r="S33" s="25">
        <v>0</v>
      </c>
      <c r="T33" s="25">
        <f>SUM(U33:V33)</f>
        <v>6</v>
      </c>
      <c r="U33" s="25">
        <v>1</v>
      </c>
      <c r="V33" s="26">
        <v>5</v>
      </c>
      <c r="W33" s="29">
        <f t="shared" si="27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9">SUM(B27:B33)</f>
        <v>168</v>
      </c>
      <c r="C34" s="110">
        <f t="shared" si="29"/>
        <v>87</v>
      </c>
      <c r="D34" s="110">
        <f t="shared" si="29"/>
        <v>81</v>
      </c>
      <c r="E34" s="110">
        <f t="shared" si="29"/>
        <v>17</v>
      </c>
      <c r="F34" s="111">
        <f t="shared" si="29"/>
        <v>8</v>
      </c>
      <c r="G34" s="111">
        <f t="shared" si="29"/>
        <v>9</v>
      </c>
      <c r="H34" s="110">
        <f t="shared" si="29"/>
        <v>2</v>
      </c>
      <c r="I34" s="111">
        <f t="shared" si="29"/>
        <v>2</v>
      </c>
      <c r="J34" s="111">
        <f t="shared" si="29"/>
        <v>0</v>
      </c>
      <c r="K34" s="110">
        <f t="shared" si="29"/>
        <v>3</v>
      </c>
      <c r="L34" s="111">
        <f t="shared" si="29"/>
        <v>0</v>
      </c>
      <c r="M34" s="111">
        <f t="shared" si="29"/>
        <v>3</v>
      </c>
      <c r="N34" s="110">
        <f t="shared" si="29"/>
        <v>11</v>
      </c>
      <c r="O34" s="111">
        <f t="shared" si="29"/>
        <v>5</v>
      </c>
      <c r="P34" s="111">
        <f t="shared" si="29"/>
        <v>6</v>
      </c>
      <c r="Q34" s="110">
        <f t="shared" si="29"/>
        <v>0</v>
      </c>
      <c r="R34" s="111">
        <f t="shared" si="29"/>
        <v>0</v>
      </c>
      <c r="S34" s="111">
        <f t="shared" si="29"/>
        <v>0</v>
      </c>
      <c r="T34" s="110">
        <f t="shared" si="29"/>
        <v>76</v>
      </c>
      <c r="U34" s="111">
        <f t="shared" si="29"/>
        <v>32</v>
      </c>
      <c r="V34" s="111">
        <f t="shared" si="29"/>
        <v>44</v>
      </c>
      <c r="W34" s="110">
        <f t="shared" si="29"/>
        <v>0</v>
      </c>
      <c r="X34" s="111">
        <f t="shared" si="29"/>
        <v>0</v>
      </c>
      <c r="Y34" s="111">
        <f t="shared" si="29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0">SUM(C35:D35)</f>
        <v>25</v>
      </c>
      <c r="C35" s="25">
        <f>SUM(C33,F35,I35)-SUM(L35,O35,R35)</f>
        <v>15</v>
      </c>
      <c r="D35" s="26">
        <f>SUM(D33,G35,J35)-SUM(M35,P35,S35)</f>
        <v>10</v>
      </c>
      <c r="E35" s="27">
        <f t="shared" ref="E35:E41" si="31">SUM(F35:G35)</f>
        <v>2</v>
      </c>
      <c r="F35" s="25">
        <v>2</v>
      </c>
      <c r="G35" s="26">
        <v>0</v>
      </c>
      <c r="H35" s="28">
        <f t="shared" ref="H35:H39" si="32">SUM(I35:J35)</f>
        <v>0</v>
      </c>
      <c r="I35" s="25">
        <v>0</v>
      </c>
      <c r="J35" s="26">
        <v>0</v>
      </c>
      <c r="K35" s="27">
        <f t="shared" ref="K35:K41" si="33">SUM(L35:M35)</f>
        <v>0</v>
      </c>
      <c r="L35" s="25">
        <v>0</v>
      </c>
      <c r="M35" s="25">
        <v>0</v>
      </c>
      <c r="N35" s="25">
        <f t="shared" ref="N35:N41" si="34">SUM(O35:P35)</f>
        <v>2</v>
      </c>
      <c r="O35" s="25">
        <v>0</v>
      </c>
      <c r="P35" s="26">
        <v>2</v>
      </c>
      <c r="Q35" s="31">
        <f t="shared" ref="Q35:Q41" si="35">SUM(R35:S35)</f>
        <v>0</v>
      </c>
      <c r="R35" s="25">
        <v>0</v>
      </c>
      <c r="S35" s="25">
        <v>0</v>
      </c>
      <c r="T35" s="25">
        <f t="shared" ref="T35:T41" si="36">SUM(U35:V35)</f>
        <v>12</v>
      </c>
      <c r="U35" s="25">
        <v>0</v>
      </c>
      <c r="V35" s="26">
        <v>12</v>
      </c>
      <c r="W35" s="29">
        <f t="shared" ref="W35:W39" si="37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0"/>
        <v>26</v>
      </c>
      <c r="C36" s="25">
        <f t="shared" ref="C36:D39" si="38">SUM(C35,F36,I36)-SUM(L36,O36,R36)</f>
        <v>13</v>
      </c>
      <c r="D36" s="26">
        <f t="shared" si="38"/>
        <v>13</v>
      </c>
      <c r="E36" s="27">
        <f t="shared" si="31"/>
        <v>2</v>
      </c>
      <c r="F36" s="25">
        <v>0</v>
      </c>
      <c r="G36" s="26">
        <v>2</v>
      </c>
      <c r="H36" s="28">
        <f t="shared" si="32"/>
        <v>1</v>
      </c>
      <c r="I36" s="25">
        <v>0</v>
      </c>
      <c r="J36" s="26">
        <v>1</v>
      </c>
      <c r="K36" s="27">
        <f t="shared" si="33"/>
        <v>0</v>
      </c>
      <c r="L36" s="25">
        <v>0</v>
      </c>
      <c r="M36" s="25">
        <v>0</v>
      </c>
      <c r="N36" s="25">
        <f t="shared" si="34"/>
        <v>2</v>
      </c>
      <c r="O36" s="25">
        <v>2</v>
      </c>
      <c r="P36" s="26">
        <v>0</v>
      </c>
      <c r="Q36" s="31">
        <f t="shared" si="35"/>
        <v>0</v>
      </c>
      <c r="R36" s="25">
        <v>0</v>
      </c>
      <c r="S36" s="25">
        <v>0</v>
      </c>
      <c r="T36" s="25">
        <f t="shared" si="36"/>
        <v>15</v>
      </c>
      <c r="U36" s="25">
        <v>15</v>
      </c>
      <c r="V36" s="26">
        <v>0</v>
      </c>
      <c r="W36" s="29">
        <f t="shared" si="37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0"/>
        <v>24</v>
      </c>
      <c r="C37" s="25">
        <f t="shared" si="38"/>
        <v>13</v>
      </c>
      <c r="D37" s="26">
        <f t="shared" si="38"/>
        <v>11</v>
      </c>
      <c r="E37" s="27">
        <f t="shared" si="31"/>
        <v>2</v>
      </c>
      <c r="F37" s="25">
        <v>2</v>
      </c>
      <c r="G37" s="26">
        <v>0</v>
      </c>
      <c r="H37" s="28">
        <f t="shared" si="32"/>
        <v>2</v>
      </c>
      <c r="I37" s="25">
        <v>1</v>
      </c>
      <c r="J37" s="26">
        <v>1</v>
      </c>
      <c r="K37" s="27">
        <f t="shared" si="33"/>
        <v>0</v>
      </c>
      <c r="L37" s="25">
        <v>0</v>
      </c>
      <c r="M37" s="25">
        <v>0</v>
      </c>
      <c r="N37" s="25">
        <f t="shared" si="34"/>
        <v>6</v>
      </c>
      <c r="O37" s="25">
        <v>3</v>
      </c>
      <c r="P37" s="26">
        <v>3</v>
      </c>
      <c r="Q37" s="31">
        <f t="shared" si="35"/>
        <v>0</v>
      </c>
      <c r="R37" s="25">
        <v>0</v>
      </c>
      <c r="S37" s="25">
        <v>0</v>
      </c>
      <c r="T37" s="25">
        <f t="shared" si="36"/>
        <v>64</v>
      </c>
      <c r="U37" s="25">
        <v>12</v>
      </c>
      <c r="V37" s="26">
        <v>52</v>
      </c>
      <c r="W37" s="29">
        <f t="shared" si="37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0"/>
        <v>24</v>
      </c>
      <c r="C38" s="25">
        <f t="shared" si="38"/>
        <v>13</v>
      </c>
      <c r="D38" s="26">
        <f t="shared" si="38"/>
        <v>11</v>
      </c>
      <c r="E38" s="27">
        <f t="shared" si="31"/>
        <v>2</v>
      </c>
      <c r="F38" s="25">
        <v>1</v>
      </c>
      <c r="G38" s="26">
        <v>1</v>
      </c>
      <c r="H38" s="28">
        <f t="shared" si="32"/>
        <v>0</v>
      </c>
      <c r="I38" s="25">
        <v>0</v>
      </c>
      <c r="J38" s="26">
        <v>0</v>
      </c>
      <c r="K38" s="27">
        <f t="shared" si="33"/>
        <v>0</v>
      </c>
      <c r="L38" s="25">
        <v>0</v>
      </c>
      <c r="M38" s="25">
        <v>0</v>
      </c>
      <c r="N38" s="25">
        <f t="shared" si="34"/>
        <v>2</v>
      </c>
      <c r="O38" s="25">
        <v>1</v>
      </c>
      <c r="P38" s="26">
        <v>1</v>
      </c>
      <c r="Q38" s="31">
        <f t="shared" si="35"/>
        <v>0</v>
      </c>
      <c r="R38" s="25">
        <v>0</v>
      </c>
      <c r="S38" s="25">
        <v>0</v>
      </c>
      <c r="T38" s="25">
        <f t="shared" si="36"/>
        <v>21</v>
      </c>
      <c r="U38" s="25">
        <v>19</v>
      </c>
      <c r="V38" s="26">
        <v>2</v>
      </c>
      <c r="W38" s="29">
        <f t="shared" si="37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0"/>
        <v>20</v>
      </c>
      <c r="C39" s="25">
        <f t="shared" si="38"/>
        <v>11</v>
      </c>
      <c r="D39" s="26">
        <f t="shared" si="38"/>
        <v>9</v>
      </c>
      <c r="E39" s="27">
        <f t="shared" si="31"/>
        <v>1</v>
      </c>
      <c r="F39" s="25">
        <v>1</v>
      </c>
      <c r="G39" s="26">
        <v>0</v>
      </c>
      <c r="H39" s="28">
        <f t="shared" si="32"/>
        <v>1</v>
      </c>
      <c r="I39" s="25">
        <v>0</v>
      </c>
      <c r="J39" s="26">
        <v>1</v>
      </c>
      <c r="K39" s="27">
        <f t="shared" si="33"/>
        <v>1</v>
      </c>
      <c r="L39" s="25">
        <v>1</v>
      </c>
      <c r="M39" s="25">
        <v>0</v>
      </c>
      <c r="N39" s="25">
        <f t="shared" si="34"/>
        <v>5</v>
      </c>
      <c r="O39" s="25">
        <v>2</v>
      </c>
      <c r="P39" s="26">
        <v>3</v>
      </c>
      <c r="Q39" s="31">
        <f t="shared" si="35"/>
        <v>0</v>
      </c>
      <c r="R39" s="25">
        <v>0</v>
      </c>
      <c r="S39" s="25">
        <v>0</v>
      </c>
      <c r="T39" s="25">
        <f t="shared" si="36"/>
        <v>47</v>
      </c>
      <c r="U39" s="25">
        <v>25</v>
      </c>
      <c r="V39" s="26">
        <v>22</v>
      </c>
      <c r="W39" s="29">
        <f t="shared" si="37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9">SUM(C40:D40)</f>
        <v>22</v>
      </c>
      <c r="C40" s="25">
        <f t="shared" ref="C40:C41" si="40">SUM(C39,F40,I40)-SUM(L40,O40,R40)</f>
        <v>14</v>
      </c>
      <c r="D40" s="26">
        <f t="shared" ref="D40:D41" si="41">SUM(D39,G40,J40)-SUM(M40,P40,S40)</f>
        <v>8</v>
      </c>
      <c r="E40" s="27">
        <f t="shared" si="31"/>
        <v>4</v>
      </c>
      <c r="F40" s="25">
        <v>4</v>
      </c>
      <c r="G40" s="26">
        <v>0</v>
      </c>
      <c r="H40" s="28">
        <f t="shared" ref="H40:H41" si="42">SUM(I40:J40)</f>
        <v>0</v>
      </c>
      <c r="I40" s="25">
        <v>0</v>
      </c>
      <c r="J40" s="26">
        <v>0</v>
      </c>
      <c r="K40" s="27">
        <f t="shared" si="33"/>
        <v>0</v>
      </c>
      <c r="L40" s="25">
        <v>0</v>
      </c>
      <c r="M40" s="25">
        <v>0</v>
      </c>
      <c r="N40" s="25">
        <f t="shared" si="34"/>
        <v>2</v>
      </c>
      <c r="O40" s="25">
        <v>1</v>
      </c>
      <c r="P40" s="26">
        <v>1</v>
      </c>
      <c r="Q40" s="31">
        <f t="shared" si="35"/>
        <v>0</v>
      </c>
      <c r="R40" s="25">
        <v>0</v>
      </c>
      <c r="S40" s="25">
        <v>0</v>
      </c>
      <c r="T40" s="25">
        <f t="shared" si="36"/>
        <v>6</v>
      </c>
      <c r="U40" s="25">
        <v>2</v>
      </c>
      <c r="V40" s="26">
        <v>4</v>
      </c>
      <c r="W40" s="29">
        <f t="shared" ref="W40:W41" si="43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9"/>
        <v>26</v>
      </c>
      <c r="C41" s="25">
        <f t="shared" si="40"/>
        <v>16</v>
      </c>
      <c r="D41" s="26">
        <f t="shared" si="41"/>
        <v>10</v>
      </c>
      <c r="E41" s="27">
        <f t="shared" si="31"/>
        <v>2</v>
      </c>
      <c r="F41" s="25">
        <v>2</v>
      </c>
      <c r="G41" s="26">
        <v>0</v>
      </c>
      <c r="H41" s="28">
        <f t="shared" si="42"/>
        <v>2</v>
      </c>
      <c r="I41" s="25">
        <v>0</v>
      </c>
      <c r="J41" s="26">
        <v>2</v>
      </c>
      <c r="K41" s="27">
        <f t="shared" si="33"/>
        <v>0</v>
      </c>
      <c r="L41" s="25">
        <v>0</v>
      </c>
      <c r="M41" s="25">
        <v>0</v>
      </c>
      <c r="N41" s="25">
        <f t="shared" si="34"/>
        <v>0</v>
      </c>
      <c r="O41" s="25">
        <v>0</v>
      </c>
      <c r="P41" s="26">
        <v>0</v>
      </c>
      <c r="Q41" s="31">
        <f t="shared" si="35"/>
        <v>0</v>
      </c>
      <c r="R41" s="25">
        <v>0</v>
      </c>
      <c r="S41" s="25">
        <v>0</v>
      </c>
      <c r="T41" s="25">
        <f t="shared" si="36"/>
        <v>0</v>
      </c>
      <c r="U41" s="25">
        <v>0</v>
      </c>
      <c r="V41" s="26">
        <v>0</v>
      </c>
      <c r="W41" s="29">
        <f t="shared" si="43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4">SUM(B35:B41)</f>
        <v>167</v>
      </c>
      <c r="C42" s="110">
        <f t="shared" si="44"/>
        <v>95</v>
      </c>
      <c r="D42" s="110">
        <f t="shared" si="44"/>
        <v>72</v>
      </c>
      <c r="E42" s="110">
        <f t="shared" si="44"/>
        <v>15</v>
      </c>
      <c r="F42" s="110">
        <f t="shared" si="44"/>
        <v>12</v>
      </c>
      <c r="G42" s="110">
        <f t="shared" si="44"/>
        <v>3</v>
      </c>
      <c r="H42" s="110">
        <f t="shared" si="44"/>
        <v>6</v>
      </c>
      <c r="I42" s="110">
        <f t="shared" si="44"/>
        <v>1</v>
      </c>
      <c r="J42" s="110">
        <f t="shared" si="44"/>
        <v>5</v>
      </c>
      <c r="K42" s="110">
        <f t="shared" si="44"/>
        <v>1</v>
      </c>
      <c r="L42" s="110">
        <f t="shared" si="44"/>
        <v>1</v>
      </c>
      <c r="M42" s="110">
        <f t="shared" si="44"/>
        <v>0</v>
      </c>
      <c r="N42" s="110">
        <f t="shared" si="44"/>
        <v>19</v>
      </c>
      <c r="O42" s="110">
        <f t="shared" si="44"/>
        <v>9</v>
      </c>
      <c r="P42" s="110">
        <f t="shared" si="44"/>
        <v>10</v>
      </c>
      <c r="Q42" s="110">
        <f t="shared" si="44"/>
        <v>0</v>
      </c>
      <c r="R42" s="110">
        <f t="shared" si="44"/>
        <v>0</v>
      </c>
      <c r="S42" s="110">
        <f t="shared" si="44"/>
        <v>0</v>
      </c>
      <c r="T42" s="110">
        <f t="shared" si="44"/>
        <v>165</v>
      </c>
      <c r="U42" s="110">
        <f t="shared" si="44"/>
        <v>73</v>
      </c>
      <c r="V42" s="110">
        <f t="shared" si="44"/>
        <v>92</v>
      </c>
      <c r="W42" s="110">
        <f t="shared" si="44"/>
        <v>0</v>
      </c>
      <c r="X42" s="110">
        <f t="shared" si="44"/>
        <v>0</v>
      </c>
      <c r="Y42" s="110">
        <f t="shared" si="44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709</v>
      </c>
      <c r="C43" s="211">
        <f t="shared" ref="C43:Y43" si="45">SUM(C10,C18,C26,C34,C42)</f>
        <v>391</v>
      </c>
      <c r="D43" s="211">
        <f t="shared" si="45"/>
        <v>318</v>
      </c>
      <c r="E43" s="211">
        <f t="shared" si="45"/>
        <v>59</v>
      </c>
      <c r="F43" s="211">
        <f t="shared" si="45"/>
        <v>34</v>
      </c>
      <c r="G43" s="211">
        <f t="shared" si="45"/>
        <v>25</v>
      </c>
      <c r="H43" s="211">
        <f t="shared" si="45"/>
        <v>18</v>
      </c>
      <c r="I43" s="211">
        <f t="shared" si="45"/>
        <v>8</v>
      </c>
      <c r="J43" s="211">
        <f t="shared" si="45"/>
        <v>10</v>
      </c>
      <c r="K43" s="211">
        <f t="shared" si="45"/>
        <v>10</v>
      </c>
      <c r="L43" s="211">
        <f t="shared" si="45"/>
        <v>3</v>
      </c>
      <c r="M43" s="211">
        <f t="shared" si="45"/>
        <v>7</v>
      </c>
      <c r="N43" s="211">
        <f t="shared" si="45"/>
        <v>65</v>
      </c>
      <c r="O43" s="211">
        <f t="shared" si="45"/>
        <v>37</v>
      </c>
      <c r="P43" s="211">
        <f t="shared" si="45"/>
        <v>28</v>
      </c>
      <c r="Q43" s="211">
        <f t="shared" si="45"/>
        <v>0</v>
      </c>
      <c r="R43" s="211">
        <f t="shared" si="45"/>
        <v>0</v>
      </c>
      <c r="S43" s="211">
        <f t="shared" si="45"/>
        <v>0</v>
      </c>
      <c r="T43" s="211">
        <f t="shared" si="45"/>
        <v>641</v>
      </c>
      <c r="U43" s="211">
        <f t="shared" si="45"/>
        <v>417</v>
      </c>
      <c r="V43" s="211">
        <f t="shared" si="45"/>
        <v>224</v>
      </c>
      <c r="W43" s="211">
        <f t="shared" si="45"/>
        <v>0</v>
      </c>
      <c r="X43" s="211">
        <f t="shared" si="45"/>
        <v>0</v>
      </c>
      <c r="Y43" s="211">
        <f t="shared" si="45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26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15"/>
  <dimension ref="A1:AC130"/>
  <sheetViews>
    <sheetView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C43" sqref="C4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7" width="7.28515625" customWidth="1"/>
    <col min="18" max="18" width="6.7109375" customWidth="1"/>
    <col min="19" max="19" width="7.28515625" customWidth="1"/>
    <col min="20" max="20" width="6.5703125" customWidth="1"/>
    <col min="21" max="22" width="7.28515625" customWidth="1"/>
    <col min="23" max="23" width="7.85546875" customWidth="1"/>
    <col min="24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22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9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9</v>
      </c>
    </row>
    <row r="7" spans="1:29" s="2" customFormat="1" ht="15.95" customHeight="1">
      <c r="A7" s="24">
        <v>1</v>
      </c>
      <c r="B7" s="25">
        <f>SUM(C7:D7)</f>
        <v>13</v>
      </c>
      <c r="C7" s="25">
        <f>SUM(AC5,F7,I7)-SUM(L7,O7,R7)</f>
        <v>6</v>
      </c>
      <c r="D7" s="25">
        <f>SUM(AC6,G7,J7)-SUM(M7,P7,S7)</f>
        <v>7</v>
      </c>
      <c r="E7" s="27">
        <f t="shared" ref="E7:E30" si="0">SUM(F7:G7)</f>
        <v>2</v>
      </c>
      <c r="F7" s="25">
        <v>0</v>
      </c>
      <c r="G7" s="26">
        <v>2</v>
      </c>
      <c r="H7" s="28">
        <f t="shared" ref="H7:H9" si="1">SUM(I7:J7)</f>
        <v>0</v>
      </c>
      <c r="I7" s="25">
        <v>0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7</v>
      </c>
      <c r="O7" s="25">
        <v>3</v>
      </c>
      <c r="P7" s="25">
        <v>4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80</v>
      </c>
      <c r="U7" s="28">
        <v>25</v>
      </c>
      <c r="V7" s="25">
        <v>55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18</v>
      </c>
    </row>
    <row r="8" spans="1:29" s="2" customFormat="1" ht="15.95" customHeight="1">
      <c r="A8" s="24">
        <v>2</v>
      </c>
      <c r="B8" s="25">
        <f t="shared" ref="B8:B9" si="6">SUM(C8:D8)</f>
        <v>17</v>
      </c>
      <c r="C8" s="25">
        <f>SUM(C7,F8,I8)-SUM(L8,O8,R8)</f>
        <v>8</v>
      </c>
      <c r="D8" s="25">
        <f>SUM(D7,G8,J8)-SUM(M8,P8,S8)</f>
        <v>9</v>
      </c>
      <c r="E8" s="27">
        <f t="shared" si="0"/>
        <v>4</v>
      </c>
      <c r="F8" s="25">
        <v>2</v>
      </c>
      <c r="G8" s="26">
        <v>2</v>
      </c>
      <c r="H8" s="28">
        <f t="shared" si="1"/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7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17</v>
      </c>
      <c r="C9" s="25">
        <f>SUM(C8,F9,I9)-SUM(L9,O9,R9)</f>
        <v>7</v>
      </c>
      <c r="D9" s="25">
        <f>SUM(D8,G9,J9)-SUM(M9,P9,S9)</f>
        <v>10</v>
      </c>
      <c r="E9" s="27">
        <f t="shared" si="0"/>
        <v>1</v>
      </c>
      <c r="F9" s="25">
        <v>1</v>
      </c>
      <c r="G9" s="26">
        <v>0</v>
      </c>
      <c r="H9" s="28">
        <f t="shared" si="1"/>
        <v>1</v>
      </c>
      <c r="I9" s="25">
        <v>0</v>
      </c>
      <c r="J9" s="26">
        <v>1</v>
      </c>
      <c r="K9" s="28">
        <f t="shared" si="2"/>
        <v>1</v>
      </c>
      <c r="L9" s="25">
        <v>1</v>
      </c>
      <c r="M9" s="25">
        <v>0</v>
      </c>
      <c r="N9" s="28">
        <f t="shared" si="3"/>
        <v>1</v>
      </c>
      <c r="O9" s="25">
        <v>1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7"/>
        <v>5</v>
      </c>
      <c r="U9" s="28">
        <v>5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8">SUM(B7:B9)</f>
        <v>47</v>
      </c>
      <c r="C10" s="108">
        <f t="shared" si="8"/>
        <v>21</v>
      </c>
      <c r="D10" s="108">
        <f t="shared" si="8"/>
        <v>26</v>
      </c>
      <c r="E10" s="108">
        <f t="shared" si="8"/>
        <v>7</v>
      </c>
      <c r="F10" s="108">
        <f t="shared" si="8"/>
        <v>3</v>
      </c>
      <c r="G10" s="108">
        <f t="shared" si="8"/>
        <v>4</v>
      </c>
      <c r="H10" s="108">
        <f t="shared" si="8"/>
        <v>1</v>
      </c>
      <c r="I10" s="108">
        <f t="shared" si="8"/>
        <v>0</v>
      </c>
      <c r="J10" s="108">
        <f t="shared" si="8"/>
        <v>1</v>
      </c>
      <c r="K10" s="108">
        <f t="shared" si="8"/>
        <v>1</v>
      </c>
      <c r="L10" s="108">
        <f t="shared" si="8"/>
        <v>1</v>
      </c>
      <c r="M10" s="108">
        <f t="shared" si="8"/>
        <v>0</v>
      </c>
      <c r="N10" s="108">
        <f t="shared" si="8"/>
        <v>8</v>
      </c>
      <c r="O10" s="108">
        <f t="shared" si="8"/>
        <v>4</v>
      </c>
      <c r="P10" s="108">
        <f t="shared" si="8"/>
        <v>4</v>
      </c>
      <c r="Q10" s="108">
        <f t="shared" si="8"/>
        <v>0</v>
      </c>
      <c r="R10" s="108">
        <f t="shared" si="8"/>
        <v>0</v>
      </c>
      <c r="S10" s="108">
        <f t="shared" si="8"/>
        <v>0</v>
      </c>
      <c r="T10" s="108">
        <f t="shared" si="8"/>
        <v>85</v>
      </c>
      <c r="U10" s="108">
        <f t="shared" si="8"/>
        <v>30</v>
      </c>
      <c r="V10" s="108">
        <f t="shared" si="8"/>
        <v>55</v>
      </c>
      <c r="W10" s="108">
        <f t="shared" ref="W10:Y10" si="9">SUM(W7:W8)</f>
        <v>0</v>
      </c>
      <c r="X10" s="108">
        <f t="shared" si="9"/>
        <v>0</v>
      </c>
      <c r="Y10" s="108">
        <f t="shared" si="9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14</v>
      </c>
      <c r="C11" s="25">
        <f>SUM(C9,F11,I11)-SUM(L11,O11,R11)</f>
        <v>6</v>
      </c>
      <c r="D11" s="25">
        <f>SUM(D9,G11,J11)-SUM(M11,P11,S11)</f>
        <v>8</v>
      </c>
      <c r="E11" s="27">
        <f t="shared" si="0"/>
        <v>4</v>
      </c>
      <c r="F11" s="25">
        <v>3</v>
      </c>
      <c r="G11" s="26">
        <v>1</v>
      </c>
      <c r="H11" s="27">
        <f t="shared" ref="H11:H17" si="10">SUM(I11:J11)</f>
        <v>1</v>
      </c>
      <c r="I11" s="25">
        <v>1</v>
      </c>
      <c r="J11" s="26">
        <v>0</v>
      </c>
      <c r="K11" s="28">
        <f t="shared" ref="K11:K17" si="11">SUM(L11:M11)</f>
        <v>1</v>
      </c>
      <c r="L11" s="25">
        <v>0</v>
      </c>
      <c r="M11" s="25">
        <v>1</v>
      </c>
      <c r="N11" s="25">
        <f t="shared" si="3"/>
        <v>7</v>
      </c>
      <c r="O11" s="25">
        <v>5</v>
      </c>
      <c r="P11" s="25">
        <v>2</v>
      </c>
      <c r="Q11" s="31">
        <f t="shared" ref="Q11:Q17" si="12">SUM(R11:S11)</f>
        <v>0</v>
      </c>
      <c r="R11" s="25">
        <v>0</v>
      </c>
      <c r="S11" s="25">
        <v>0</v>
      </c>
      <c r="T11" s="29">
        <f t="shared" si="7"/>
        <v>42</v>
      </c>
      <c r="U11" s="28">
        <v>32</v>
      </c>
      <c r="V11" s="25">
        <v>10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3">SUM(C12:D12)</f>
        <v>14</v>
      </c>
      <c r="C12" s="25">
        <f t="shared" ref="C12:D17" si="14">SUM(C11,F12,I12)-SUM(L12,O12,R12)</f>
        <v>8</v>
      </c>
      <c r="D12" s="26">
        <f t="shared" si="14"/>
        <v>6</v>
      </c>
      <c r="E12" s="27">
        <f t="shared" si="0"/>
        <v>3</v>
      </c>
      <c r="F12" s="25">
        <v>3</v>
      </c>
      <c r="G12" s="26">
        <v>0</v>
      </c>
      <c r="H12" s="27">
        <f t="shared" si="10"/>
        <v>0</v>
      </c>
      <c r="I12" s="25">
        <v>0</v>
      </c>
      <c r="J12" s="26">
        <v>0</v>
      </c>
      <c r="K12" s="27">
        <f t="shared" si="11"/>
        <v>1</v>
      </c>
      <c r="L12" s="25">
        <v>1</v>
      </c>
      <c r="M12" s="25">
        <v>0</v>
      </c>
      <c r="N12" s="25">
        <f t="shared" si="3"/>
        <v>2</v>
      </c>
      <c r="O12" s="25">
        <v>0</v>
      </c>
      <c r="P12" s="25">
        <v>2</v>
      </c>
      <c r="Q12" s="31">
        <f t="shared" si="12"/>
        <v>0</v>
      </c>
      <c r="R12" s="25">
        <v>0</v>
      </c>
      <c r="S12" s="25">
        <v>0</v>
      </c>
      <c r="T12" s="29">
        <f t="shared" si="7"/>
        <v>7</v>
      </c>
      <c r="U12" s="28">
        <v>0</v>
      </c>
      <c r="V12" s="25">
        <v>7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19</v>
      </c>
      <c r="C13" s="25">
        <f t="shared" si="14"/>
        <v>13</v>
      </c>
      <c r="D13" s="26">
        <f t="shared" si="14"/>
        <v>6</v>
      </c>
      <c r="E13" s="27">
        <f t="shared" si="0"/>
        <v>8</v>
      </c>
      <c r="F13" s="25">
        <v>6</v>
      </c>
      <c r="G13" s="26">
        <v>2</v>
      </c>
      <c r="H13" s="27">
        <f t="shared" si="10"/>
        <v>1</v>
      </c>
      <c r="I13" s="25">
        <v>0</v>
      </c>
      <c r="J13" s="26">
        <v>1</v>
      </c>
      <c r="K13" s="28">
        <f t="shared" si="11"/>
        <v>0</v>
      </c>
      <c r="L13" s="25">
        <v>0</v>
      </c>
      <c r="M13" s="25">
        <v>0</v>
      </c>
      <c r="N13" s="25">
        <f t="shared" si="3"/>
        <v>4</v>
      </c>
      <c r="O13" s="25">
        <v>1</v>
      </c>
      <c r="P13" s="25">
        <v>3</v>
      </c>
      <c r="Q13" s="31">
        <f t="shared" si="12"/>
        <v>0</v>
      </c>
      <c r="R13" s="25">
        <v>0</v>
      </c>
      <c r="S13" s="25">
        <v>0</v>
      </c>
      <c r="T13" s="29">
        <f t="shared" si="7"/>
        <v>19</v>
      </c>
      <c r="U13" s="28">
        <v>2</v>
      </c>
      <c r="V13" s="25">
        <v>17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20</v>
      </c>
      <c r="C14" s="25">
        <f t="shared" si="14"/>
        <v>12</v>
      </c>
      <c r="D14" s="26">
        <f t="shared" si="14"/>
        <v>8</v>
      </c>
      <c r="E14" s="27">
        <f t="shared" si="0"/>
        <v>4</v>
      </c>
      <c r="F14" s="25">
        <v>2</v>
      </c>
      <c r="G14" s="26">
        <v>2</v>
      </c>
      <c r="H14" s="27">
        <f t="shared" si="10"/>
        <v>0</v>
      </c>
      <c r="I14" s="25">
        <v>0</v>
      </c>
      <c r="J14" s="26">
        <v>0</v>
      </c>
      <c r="K14" s="27">
        <f t="shared" si="11"/>
        <v>0</v>
      </c>
      <c r="L14" s="25">
        <v>0</v>
      </c>
      <c r="M14" s="25">
        <v>0</v>
      </c>
      <c r="N14" s="25">
        <f t="shared" si="3"/>
        <v>3</v>
      </c>
      <c r="O14" s="25">
        <v>3</v>
      </c>
      <c r="P14" s="25">
        <v>0</v>
      </c>
      <c r="Q14" s="31">
        <f t="shared" si="12"/>
        <v>0</v>
      </c>
      <c r="R14" s="25">
        <v>0</v>
      </c>
      <c r="S14" s="25">
        <v>0</v>
      </c>
      <c r="T14" s="29">
        <f t="shared" si="7"/>
        <v>8</v>
      </c>
      <c r="U14" s="28">
        <v>8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3"/>
        <v>18</v>
      </c>
      <c r="C15" s="25">
        <f t="shared" si="14"/>
        <v>13</v>
      </c>
      <c r="D15" s="26">
        <f t="shared" si="14"/>
        <v>5</v>
      </c>
      <c r="E15" s="27">
        <f t="shared" si="0"/>
        <v>2</v>
      </c>
      <c r="F15" s="25">
        <v>2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8">
        <f t="shared" si="11"/>
        <v>0</v>
      </c>
      <c r="L15" s="25">
        <v>0</v>
      </c>
      <c r="M15" s="25">
        <v>0</v>
      </c>
      <c r="N15" s="25">
        <f t="shared" si="3"/>
        <v>4</v>
      </c>
      <c r="O15" s="25">
        <v>1</v>
      </c>
      <c r="P15" s="25">
        <v>3</v>
      </c>
      <c r="Q15" s="31">
        <f t="shared" si="12"/>
        <v>0</v>
      </c>
      <c r="R15" s="25">
        <v>0</v>
      </c>
      <c r="S15" s="25">
        <v>0</v>
      </c>
      <c r="T15" s="29">
        <f t="shared" si="7"/>
        <v>8</v>
      </c>
      <c r="U15" s="28">
        <v>8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3"/>
        <v>19</v>
      </c>
      <c r="C16" s="25">
        <f t="shared" si="14"/>
        <v>13</v>
      </c>
      <c r="D16" s="26">
        <f t="shared" si="14"/>
        <v>6</v>
      </c>
      <c r="E16" s="27">
        <f t="shared" si="0"/>
        <v>2</v>
      </c>
      <c r="F16" s="25">
        <v>1</v>
      </c>
      <c r="G16" s="26">
        <v>1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 t="shared" si="3"/>
        <v>1</v>
      </c>
      <c r="O16" s="25">
        <v>1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 t="shared" si="7"/>
        <v>3</v>
      </c>
      <c r="U16" s="28">
        <v>3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3"/>
        <v>20</v>
      </c>
      <c r="C17" s="25">
        <f t="shared" si="14"/>
        <v>14</v>
      </c>
      <c r="D17" s="26">
        <f t="shared" si="14"/>
        <v>6</v>
      </c>
      <c r="E17" s="27">
        <f>SUM(F17:G17)</f>
        <v>2</v>
      </c>
      <c r="F17" s="25">
        <v>2</v>
      </c>
      <c r="G17" s="26">
        <v>0</v>
      </c>
      <c r="H17" s="27">
        <f t="shared" si="10"/>
        <v>0</v>
      </c>
      <c r="I17" s="25">
        <v>0</v>
      </c>
      <c r="J17" s="26">
        <v>0</v>
      </c>
      <c r="K17" s="27">
        <f t="shared" si="11"/>
        <v>0</v>
      </c>
      <c r="L17" s="25">
        <v>0</v>
      </c>
      <c r="M17" s="25">
        <v>0</v>
      </c>
      <c r="N17" s="25">
        <f>SUM(O17:P17)</f>
        <v>1</v>
      </c>
      <c r="O17" s="25">
        <v>1</v>
      </c>
      <c r="P17" s="25">
        <v>0</v>
      </c>
      <c r="Q17" s="31">
        <f t="shared" si="12"/>
        <v>0</v>
      </c>
      <c r="R17" s="25">
        <v>0</v>
      </c>
      <c r="S17" s="25">
        <v>0</v>
      </c>
      <c r="T17" s="29">
        <f>SUM(U17:V17)</f>
        <v>5</v>
      </c>
      <c r="U17" s="28">
        <v>5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5">SUM(B11:B17)</f>
        <v>124</v>
      </c>
      <c r="C18" s="108">
        <f t="shared" si="15"/>
        <v>79</v>
      </c>
      <c r="D18" s="108">
        <f t="shared" si="15"/>
        <v>45</v>
      </c>
      <c r="E18" s="110">
        <f t="shared" si="15"/>
        <v>25</v>
      </c>
      <c r="F18" s="108">
        <f t="shared" si="15"/>
        <v>19</v>
      </c>
      <c r="G18" s="108">
        <f t="shared" si="15"/>
        <v>6</v>
      </c>
      <c r="H18" s="108">
        <f t="shared" si="15"/>
        <v>2</v>
      </c>
      <c r="I18" s="108">
        <f t="shared" si="15"/>
        <v>1</v>
      </c>
      <c r="J18" s="108">
        <f t="shared" si="15"/>
        <v>1</v>
      </c>
      <c r="K18" s="110">
        <f t="shared" si="15"/>
        <v>2</v>
      </c>
      <c r="L18" s="108">
        <f t="shared" si="15"/>
        <v>1</v>
      </c>
      <c r="M18" s="108">
        <f t="shared" si="15"/>
        <v>1</v>
      </c>
      <c r="N18" s="108">
        <f t="shared" si="15"/>
        <v>22</v>
      </c>
      <c r="O18" s="108">
        <f t="shared" si="15"/>
        <v>12</v>
      </c>
      <c r="P18" s="108">
        <f t="shared" si="15"/>
        <v>10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92</v>
      </c>
      <c r="U18" s="108">
        <f>SUM(U11:U17)</f>
        <v>58</v>
      </c>
      <c r="V18" s="108">
        <f>SUM(V11:V17)</f>
        <v>34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17</v>
      </c>
      <c r="C19" s="25">
        <f>SUM(C17,F19,I19)-SUM(L19,O19,R19)</f>
        <v>14</v>
      </c>
      <c r="D19" s="26">
        <f>SUM(D17,G19,J19)-SUM(M19,P19,S19)</f>
        <v>3</v>
      </c>
      <c r="E19" s="27">
        <f t="shared" si="0"/>
        <v>0</v>
      </c>
      <c r="F19" s="25">
        <v>0</v>
      </c>
      <c r="G19" s="26">
        <v>0</v>
      </c>
      <c r="H19" s="27">
        <f t="shared" ref="H19:H25" si="16">SUM(I19:J19)</f>
        <v>2</v>
      </c>
      <c r="I19" s="25">
        <v>1</v>
      </c>
      <c r="J19" s="26">
        <v>1</v>
      </c>
      <c r="K19" s="27">
        <f>SUM(L19:M19)</f>
        <v>0</v>
      </c>
      <c r="L19" s="25">
        <v>0</v>
      </c>
      <c r="M19" s="25">
        <v>0</v>
      </c>
      <c r="N19" s="27">
        <f t="shared" ref="N19:N30" si="17">SUM(O19:P19)</f>
        <v>5</v>
      </c>
      <c r="O19" s="25">
        <v>1</v>
      </c>
      <c r="P19" s="25">
        <v>4</v>
      </c>
      <c r="Q19" s="31">
        <f t="shared" ref="Q19:Q25" si="18">SUM(R19:S19)</f>
        <v>0</v>
      </c>
      <c r="R19" s="25">
        <v>0</v>
      </c>
      <c r="S19" s="25">
        <v>0</v>
      </c>
      <c r="T19" s="25">
        <f t="shared" si="7"/>
        <v>43</v>
      </c>
      <c r="U19" s="28">
        <v>5</v>
      </c>
      <c r="V19" s="25">
        <v>38</v>
      </c>
      <c r="W19" s="29">
        <f t="shared" ref="W19:W25" si="19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0">SUM(C20:D20)</f>
        <v>10</v>
      </c>
      <c r="C20" s="25">
        <f t="shared" ref="C20:D25" si="21">SUM(C19,F20,I20)-SUM(L20,O20,R20)</f>
        <v>7</v>
      </c>
      <c r="D20" s="26">
        <f t="shared" si="21"/>
        <v>3</v>
      </c>
      <c r="E20" s="27">
        <f t="shared" si="0"/>
        <v>2</v>
      </c>
      <c r="F20" s="25">
        <v>1</v>
      </c>
      <c r="G20" s="26">
        <v>1</v>
      </c>
      <c r="H20" s="27">
        <f t="shared" si="16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7"/>
        <v>9</v>
      </c>
      <c r="O20" s="25">
        <v>8</v>
      </c>
      <c r="P20" s="25">
        <v>1</v>
      </c>
      <c r="Q20" s="31">
        <f t="shared" si="18"/>
        <v>0</v>
      </c>
      <c r="R20" s="25">
        <v>0</v>
      </c>
      <c r="S20" s="25">
        <v>0</v>
      </c>
      <c r="T20" s="25">
        <f t="shared" si="7"/>
        <v>40</v>
      </c>
      <c r="U20" s="28">
        <v>37</v>
      </c>
      <c r="V20" s="25">
        <v>3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14</v>
      </c>
      <c r="C21" s="25">
        <f t="shared" si="21"/>
        <v>11</v>
      </c>
      <c r="D21" s="26">
        <f t="shared" si="21"/>
        <v>3</v>
      </c>
      <c r="E21" s="27">
        <f t="shared" si="0"/>
        <v>4</v>
      </c>
      <c r="F21" s="25">
        <v>4</v>
      </c>
      <c r="G21" s="26">
        <v>0</v>
      </c>
      <c r="H21" s="27">
        <f t="shared" si="16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17"/>
        <v>0</v>
      </c>
      <c r="O21" s="25">
        <v>0</v>
      </c>
      <c r="P21" s="25">
        <v>0</v>
      </c>
      <c r="Q21" s="32">
        <f t="shared" si="18"/>
        <v>0</v>
      </c>
      <c r="R21" s="25">
        <v>0</v>
      </c>
      <c r="S21" s="25">
        <v>0</v>
      </c>
      <c r="T21" s="25">
        <f t="shared" si="7"/>
        <v>0</v>
      </c>
      <c r="U21" s="28">
        <v>0</v>
      </c>
      <c r="V21" s="25">
        <v>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0"/>
        <v>16</v>
      </c>
      <c r="C22" s="25">
        <f t="shared" si="21"/>
        <v>12</v>
      </c>
      <c r="D22" s="26">
        <f t="shared" si="21"/>
        <v>4</v>
      </c>
      <c r="E22" s="27">
        <f t="shared" si="0"/>
        <v>3</v>
      </c>
      <c r="F22" s="25">
        <v>2</v>
      </c>
      <c r="G22" s="26">
        <v>1</v>
      </c>
      <c r="H22" s="27">
        <f t="shared" si="16"/>
        <v>0</v>
      </c>
      <c r="I22" s="25">
        <v>0</v>
      </c>
      <c r="J22" s="26">
        <v>0</v>
      </c>
      <c r="K22" s="27">
        <f t="shared" ref="K22:K30" si="22">SUM(L22:M22)</f>
        <v>0</v>
      </c>
      <c r="L22" s="25">
        <v>0</v>
      </c>
      <c r="M22" s="25">
        <v>0</v>
      </c>
      <c r="N22" s="25">
        <f t="shared" si="17"/>
        <v>1</v>
      </c>
      <c r="O22" s="25">
        <v>1</v>
      </c>
      <c r="P22" s="25">
        <v>0</v>
      </c>
      <c r="Q22" s="31">
        <f t="shared" si="18"/>
        <v>0</v>
      </c>
      <c r="R22" s="25">
        <v>0</v>
      </c>
      <c r="S22" s="25">
        <v>0</v>
      </c>
      <c r="T22" s="25">
        <f t="shared" si="7"/>
        <v>9</v>
      </c>
      <c r="U22" s="28">
        <v>9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16</v>
      </c>
      <c r="C23" s="25">
        <f t="shared" si="21"/>
        <v>12</v>
      </c>
      <c r="D23" s="26">
        <f t="shared" si="21"/>
        <v>4</v>
      </c>
      <c r="E23" s="27">
        <f t="shared" si="0"/>
        <v>4</v>
      </c>
      <c r="F23" s="25">
        <v>2</v>
      </c>
      <c r="G23" s="26">
        <v>2</v>
      </c>
      <c r="H23" s="28">
        <f t="shared" si="16"/>
        <v>0</v>
      </c>
      <c r="I23" s="25">
        <v>0</v>
      </c>
      <c r="J23" s="26">
        <v>0</v>
      </c>
      <c r="K23" s="27">
        <f t="shared" si="22"/>
        <v>2</v>
      </c>
      <c r="L23" s="25">
        <v>0</v>
      </c>
      <c r="M23" s="25">
        <v>2</v>
      </c>
      <c r="N23" s="25">
        <f t="shared" si="17"/>
        <v>2</v>
      </c>
      <c r="O23" s="25">
        <v>2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7"/>
        <v>2</v>
      </c>
      <c r="U23" s="28">
        <v>2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0"/>
        <v>17</v>
      </c>
      <c r="C24" s="25">
        <f t="shared" si="21"/>
        <v>13</v>
      </c>
      <c r="D24" s="26">
        <f t="shared" si="21"/>
        <v>4</v>
      </c>
      <c r="E24" s="27">
        <f t="shared" si="0"/>
        <v>2</v>
      </c>
      <c r="F24" s="25">
        <v>1</v>
      </c>
      <c r="G24" s="26">
        <v>1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1</v>
      </c>
      <c r="O24" s="25">
        <v>0</v>
      </c>
      <c r="P24" s="25">
        <v>1</v>
      </c>
      <c r="Q24" s="32">
        <f t="shared" si="18"/>
        <v>0</v>
      </c>
      <c r="R24" s="25">
        <v>0</v>
      </c>
      <c r="S24" s="25">
        <v>0</v>
      </c>
      <c r="T24" s="25">
        <f t="shared" si="7"/>
        <v>4</v>
      </c>
      <c r="U24" s="28">
        <v>0</v>
      </c>
      <c r="V24" s="25">
        <v>4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0"/>
        <v>18</v>
      </c>
      <c r="C25" s="25">
        <f t="shared" si="21"/>
        <v>13</v>
      </c>
      <c r="D25" s="26">
        <f t="shared" si="21"/>
        <v>5</v>
      </c>
      <c r="E25" s="27">
        <f t="shared" si="0"/>
        <v>2</v>
      </c>
      <c r="F25" s="25">
        <v>0</v>
      </c>
      <c r="G25" s="26">
        <v>2</v>
      </c>
      <c r="H25" s="28">
        <f t="shared" si="16"/>
        <v>0</v>
      </c>
      <c r="I25" s="25">
        <v>0</v>
      </c>
      <c r="J25" s="26">
        <v>0</v>
      </c>
      <c r="K25" s="27">
        <f t="shared" si="22"/>
        <v>0</v>
      </c>
      <c r="L25" s="25">
        <v>0</v>
      </c>
      <c r="M25" s="25">
        <v>0</v>
      </c>
      <c r="N25" s="25">
        <f t="shared" si="17"/>
        <v>1</v>
      </c>
      <c r="O25" s="25">
        <v>0</v>
      </c>
      <c r="P25" s="25">
        <v>1</v>
      </c>
      <c r="Q25" s="32">
        <f t="shared" si="18"/>
        <v>0</v>
      </c>
      <c r="R25" s="25">
        <v>0</v>
      </c>
      <c r="S25" s="25">
        <v>0</v>
      </c>
      <c r="T25" s="25">
        <f t="shared" si="7"/>
        <v>1</v>
      </c>
      <c r="U25" s="28">
        <v>0</v>
      </c>
      <c r="V25" s="25">
        <v>1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108</v>
      </c>
      <c r="C26" s="111">
        <f>SUM(C19:C25)</f>
        <v>82</v>
      </c>
      <c r="D26" s="111">
        <f>SUM(D19:D25)</f>
        <v>26</v>
      </c>
      <c r="E26" s="110">
        <f t="shared" ref="E26:Y26" si="23">SUM(E19:E25)</f>
        <v>17</v>
      </c>
      <c r="F26" s="111">
        <f t="shared" si="23"/>
        <v>10</v>
      </c>
      <c r="G26" s="111">
        <f t="shared" si="23"/>
        <v>7</v>
      </c>
      <c r="H26" s="110">
        <f t="shared" si="23"/>
        <v>2</v>
      </c>
      <c r="I26" s="111">
        <f t="shared" si="23"/>
        <v>1</v>
      </c>
      <c r="J26" s="111">
        <f t="shared" si="23"/>
        <v>1</v>
      </c>
      <c r="K26" s="110">
        <f t="shared" si="23"/>
        <v>2</v>
      </c>
      <c r="L26" s="111">
        <f t="shared" si="23"/>
        <v>0</v>
      </c>
      <c r="M26" s="111">
        <f t="shared" si="23"/>
        <v>2</v>
      </c>
      <c r="N26" s="110">
        <f>SUM(N19:N25)</f>
        <v>19</v>
      </c>
      <c r="O26" s="111">
        <f t="shared" si="23"/>
        <v>12</v>
      </c>
      <c r="P26" s="111">
        <f t="shared" si="23"/>
        <v>7</v>
      </c>
      <c r="Q26" s="110">
        <f t="shared" si="23"/>
        <v>0</v>
      </c>
      <c r="R26" s="111">
        <f t="shared" si="23"/>
        <v>0</v>
      </c>
      <c r="S26" s="111">
        <f t="shared" si="23"/>
        <v>0</v>
      </c>
      <c r="T26" s="110">
        <f t="shared" si="23"/>
        <v>99</v>
      </c>
      <c r="U26" s="111">
        <f>SUM(U19:U25)</f>
        <v>53</v>
      </c>
      <c r="V26" s="111">
        <f>SUM(V19:V25)</f>
        <v>46</v>
      </c>
      <c r="W26" s="110">
        <f t="shared" si="23"/>
        <v>0</v>
      </c>
      <c r="X26" s="111">
        <f t="shared" si="23"/>
        <v>0</v>
      </c>
      <c r="Y26" s="111">
        <f t="shared" si="23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4">SUM(C27:D27)</f>
        <v>19</v>
      </c>
      <c r="C27" s="25">
        <f>SUM(C25,F27,I27)-SUM(L27,O27,R27)</f>
        <v>12</v>
      </c>
      <c r="D27" s="26">
        <f>SUM(D25,G27,J27)-SUM(M27,P27,S27)</f>
        <v>7</v>
      </c>
      <c r="E27" s="27">
        <f t="shared" si="0"/>
        <v>3</v>
      </c>
      <c r="F27" s="25">
        <v>1</v>
      </c>
      <c r="G27" s="26">
        <v>2</v>
      </c>
      <c r="H27" s="28">
        <f t="shared" ref="H27:H33" si="25">SUM(I27:J27)</f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5">
        <v>0</v>
      </c>
      <c r="N27" s="25">
        <f t="shared" si="17"/>
        <v>2</v>
      </c>
      <c r="O27" s="25">
        <v>2</v>
      </c>
      <c r="P27" s="25">
        <v>0</v>
      </c>
      <c r="Q27" s="32">
        <f>SUM(R27:S27)</f>
        <v>0</v>
      </c>
      <c r="R27" s="25">
        <v>0</v>
      </c>
      <c r="S27" s="25">
        <v>0</v>
      </c>
      <c r="T27" s="25">
        <f t="shared" si="7"/>
        <v>1</v>
      </c>
      <c r="U27" s="28">
        <v>1</v>
      </c>
      <c r="V27" s="25">
        <v>0</v>
      </c>
      <c r="W27" s="29">
        <f t="shared" ref="W27:W33" si="26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4"/>
        <v>19</v>
      </c>
      <c r="C28" s="25">
        <f t="shared" ref="C28:D33" si="27">SUM(C27,F28,I28)-SUM(L28,O28,R28)</f>
        <v>11</v>
      </c>
      <c r="D28" s="26">
        <f t="shared" si="27"/>
        <v>8</v>
      </c>
      <c r="E28" s="27">
        <f t="shared" si="0"/>
        <v>2</v>
      </c>
      <c r="F28" s="25">
        <v>0</v>
      </c>
      <c r="G28" s="26">
        <v>2</v>
      </c>
      <c r="H28" s="28">
        <f t="shared" si="25"/>
        <v>1</v>
      </c>
      <c r="I28" s="25">
        <v>0</v>
      </c>
      <c r="J28" s="26">
        <v>1</v>
      </c>
      <c r="K28" s="27">
        <f t="shared" si="22"/>
        <v>1</v>
      </c>
      <c r="L28" s="25">
        <v>1</v>
      </c>
      <c r="M28" s="26">
        <v>0</v>
      </c>
      <c r="N28" s="25">
        <f t="shared" si="17"/>
        <v>2</v>
      </c>
      <c r="O28" s="25">
        <v>0</v>
      </c>
      <c r="P28" s="26">
        <v>2</v>
      </c>
      <c r="Q28" s="27">
        <f>SUM(R28:S28)</f>
        <v>0</v>
      </c>
      <c r="R28" s="25">
        <v>0</v>
      </c>
      <c r="S28" s="26">
        <v>0</v>
      </c>
      <c r="T28" s="25">
        <f t="shared" si="7"/>
        <v>7</v>
      </c>
      <c r="U28" s="25">
        <v>7</v>
      </c>
      <c r="V28" s="26">
        <v>0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4"/>
        <v>14</v>
      </c>
      <c r="C29" s="25">
        <f t="shared" si="27"/>
        <v>6</v>
      </c>
      <c r="D29" s="26">
        <f t="shared" si="27"/>
        <v>8</v>
      </c>
      <c r="E29" s="27">
        <f t="shared" si="0"/>
        <v>1</v>
      </c>
      <c r="F29" s="25">
        <v>1</v>
      </c>
      <c r="G29" s="26">
        <v>0</v>
      </c>
      <c r="H29" s="28">
        <f t="shared" si="25"/>
        <v>1</v>
      </c>
      <c r="I29" s="25">
        <v>0</v>
      </c>
      <c r="J29" s="26">
        <v>1</v>
      </c>
      <c r="K29" s="27">
        <f t="shared" si="22"/>
        <v>0</v>
      </c>
      <c r="L29" s="25">
        <v>0</v>
      </c>
      <c r="M29" s="25">
        <v>0</v>
      </c>
      <c r="N29" s="25">
        <f t="shared" si="17"/>
        <v>7</v>
      </c>
      <c r="O29" s="25">
        <v>6</v>
      </c>
      <c r="P29" s="26">
        <v>1</v>
      </c>
      <c r="Q29" s="31">
        <v>0</v>
      </c>
      <c r="R29" s="25">
        <v>0</v>
      </c>
      <c r="S29" s="25">
        <v>0</v>
      </c>
      <c r="T29" s="25">
        <f t="shared" si="7"/>
        <v>55</v>
      </c>
      <c r="U29" s="25">
        <v>50</v>
      </c>
      <c r="V29" s="26">
        <v>5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4"/>
        <v>18</v>
      </c>
      <c r="C30" s="25">
        <f t="shared" si="27"/>
        <v>11</v>
      </c>
      <c r="D30" s="26">
        <f t="shared" si="27"/>
        <v>7</v>
      </c>
      <c r="E30" s="27">
        <f t="shared" si="0"/>
        <v>6</v>
      </c>
      <c r="F30" s="25">
        <v>5</v>
      </c>
      <c r="G30" s="26">
        <v>1</v>
      </c>
      <c r="H30" s="28">
        <f t="shared" si="25"/>
        <v>1</v>
      </c>
      <c r="I30" s="25">
        <v>0</v>
      </c>
      <c r="J30" s="26">
        <v>1</v>
      </c>
      <c r="K30" s="27">
        <f t="shared" si="22"/>
        <v>1</v>
      </c>
      <c r="L30" s="25">
        <v>0</v>
      </c>
      <c r="M30" s="25">
        <v>1</v>
      </c>
      <c r="N30" s="25">
        <f t="shared" si="17"/>
        <v>2</v>
      </c>
      <c r="O30" s="25">
        <v>0</v>
      </c>
      <c r="P30" s="26">
        <v>2</v>
      </c>
      <c r="Q30" s="31">
        <f>SUM(R30:S30)</f>
        <v>0</v>
      </c>
      <c r="R30" s="25">
        <v>0</v>
      </c>
      <c r="S30" s="25">
        <v>0</v>
      </c>
      <c r="T30" s="25">
        <f t="shared" si="7"/>
        <v>9</v>
      </c>
      <c r="U30" s="25">
        <v>0</v>
      </c>
      <c r="V30" s="26">
        <v>9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4"/>
        <v>20</v>
      </c>
      <c r="C31" s="25">
        <f t="shared" si="27"/>
        <v>11</v>
      </c>
      <c r="D31" s="26">
        <f t="shared" si="27"/>
        <v>9</v>
      </c>
      <c r="E31" s="27">
        <f>SUM(F31:G31)</f>
        <v>4</v>
      </c>
      <c r="F31" s="25">
        <v>0</v>
      </c>
      <c r="G31" s="26">
        <v>4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2</v>
      </c>
      <c r="O31" s="25">
        <v>0</v>
      </c>
      <c r="P31" s="26">
        <v>2</v>
      </c>
      <c r="Q31" s="31">
        <f>SUM(R31:S31)</f>
        <v>0</v>
      </c>
      <c r="R31" s="25">
        <v>0</v>
      </c>
      <c r="S31" s="25">
        <v>0</v>
      </c>
      <c r="T31" s="25">
        <f>SUM(U31:V31)</f>
        <v>7</v>
      </c>
      <c r="U31" s="25">
        <v>0</v>
      </c>
      <c r="V31" s="26">
        <v>7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4"/>
        <v>20</v>
      </c>
      <c r="C32" s="25">
        <f t="shared" si="27"/>
        <v>11</v>
      </c>
      <c r="D32" s="26">
        <f t="shared" si="27"/>
        <v>9</v>
      </c>
      <c r="E32" s="27">
        <f>SUM(F32:G32)</f>
        <v>2</v>
      </c>
      <c r="F32" s="25">
        <v>1</v>
      </c>
      <c r="G32" s="26">
        <v>1</v>
      </c>
      <c r="H32" s="28">
        <f t="shared" si="25"/>
        <v>0</v>
      </c>
      <c r="I32" s="25">
        <v>0</v>
      </c>
      <c r="J32" s="26">
        <v>0</v>
      </c>
      <c r="K32" s="27">
        <f>SUM(L32:M32)</f>
        <v>1</v>
      </c>
      <c r="L32" s="25">
        <v>0</v>
      </c>
      <c r="M32" s="25">
        <v>1</v>
      </c>
      <c r="N32" s="25">
        <f>SUM(O32:P32)</f>
        <v>1</v>
      </c>
      <c r="O32" s="25">
        <v>1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7</v>
      </c>
      <c r="U32" s="25">
        <v>7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4"/>
        <v>20</v>
      </c>
      <c r="C33" s="25">
        <f t="shared" si="27"/>
        <v>11</v>
      </c>
      <c r="D33" s="26">
        <f t="shared" si="27"/>
        <v>9</v>
      </c>
      <c r="E33" s="27">
        <f>SUM(F33:G33)</f>
        <v>0</v>
      </c>
      <c r="F33" s="25">
        <v>0</v>
      </c>
      <c r="G33" s="26">
        <v>0</v>
      </c>
      <c r="H33" s="28">
        <f t="shared" si="25"/>
        <v>0</v>
      </c>
      <c r="I33" s="25">
        <v>0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0</v>
      </c>
      <c r="O33" s="25">
        <v>0</v>
      </c>
      <c r="P33" s="26">
        <v>0</v>
      </c>
      <c r="Q33" s="31">
        <f>SUM(R33:S33)</f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26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8">SUM(B27:B33)</f>
        <v>130</v>
      </c>
      <c r="C34" s="110">
        <f t="shared" si="28"/>
        <v>73</v>
      </c>
      <c r="D34" s="110">
        <f t="shared" si="28"/>
        <v>57</v>
      </c>
      <c r="E34" s="110">
        <f t="shared" si="28"/>
        <v>18</v>
      </c>
      <c r="F34" s="111">
        <f t="shared" si="28"/>
        <v>8</v>
      </c>
      <c r="G34" s="111">
        <f t="shared" si="28"/>
        <v>10</v>
      </c>
      <c r="H34" s="110">
        <f t="shared" si="28"/>
        <v>3</v>
      </c>
      <c r="I34" s="111">
        <f t="shared" si="28"/>
        <v>0</v>
      </c>
      <c r="J34" s="111">
        <f t="shared" si="28"/>
        <v>3</v>
      </c>
      <c r="K34" s="110">
        <f t="shared" si="28"/>
        <v>3</v>
      </c>
      <c r="L34" s="111">
        <f t="shared" si="28"/>
        <v>1</v>
      </c>
      <c r="M34" s="111">
        <f t="shared" si="28"/>
        <v>2</v>
      </c>
      <c r="N34" s="110">
        <f t="shared" si="28"/>
        <v>16</v>
      </c>
      <c r="O34" s="111">
        <f t="shared" si="28"/>
        <v>9</v>
      </c>
      <c r="P34" s="111">
        <f t="shared" si="28"/>
        <v>7</v>
      </c>
      <c r="Q34" s="110">
        <f t="shared" si="28"/>
        <v>0</v>
      </c>
      <c r="R34" s="111">
        <f t="shared" si="28"/>
        <v>0</v>
      </c>
      <c r="S34" s="111">
        <f t="shared" si="28"/>
        <v>0</v>
      </c>
      <c r="T34" s="110">
        <f>SUM(T27:T33)</f>
        <v>86</v>
      </c>
      <c r="U34" s="111">
        <f>SUM(U27:U33)</f>
        <v>65</v>
      </c>
      <c r="V34" s="111">
        <f>SUM(V27:V33)</f>
        <v>21</v>
      </c>
      <c r="W34" s="110">
        <f t="shared" si="28"/>
        <v>0</v>
      </c>
      <c r="X34" s="111">
        <f t="shared" si="28"/>
        <v>0</v>
      </c>
      <c r="Y34" s="111">
        <f t="shared" si="28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29">SUM(C35:D35)</f>
        <v>20</v>
      </c>
      <c r="C35" s="25">
        <f>SUM(C33,F35,I35)-SUM(L35,O35,R35)</f>
        <v>11</v>
      </c>
      <c r="D35" s="26">
        <f>SUM(D33,G35,J35)-SUM(M35,P35,S35)</f>
        <v>9</v>
      </c>
      <c r="E35" s="27">
        <f t="shared" ref="E35:E41" si="30">SUM(F35:G35)</f>
        <v>2</v>
      </c>
      <c r="F35" s="25">
        <v>2</v>
      </c>
      <c r="G35" s="26">
        <v>0</v>
      </c>
      <c r="H35" s="28">
        <f t="shared" ref="H35:H39" si="31">SUM(I35:J35)</f>
        <v>1</v>
      </c>
      <c r="I35" s="25">
        <v>0</v>
      </c>
      <c r="J35" s="26">
        <v>1</v>
      </c>
      <c r="K35" s="27">
        <f t="shared" ref="K35:K41" si="32">SUM(L35:M35)</f>
        <v>0</v>
      </c>
      <c r="L35" s="25">
        <v>0</v>
      </c>
      <c r="M35" s="25">
        <v>0</v>
      </c>
      <c r="N35" s="25">
        <f t="shared" ref="N35:N41" si="33">SUM(O35:P35)</f>
        <v>3</v>
      </c>
      <c r="O35" s="25">
        <v>2</v>
      </c>
      <c r="P35" s="26">
        <v>1</v>
      </c>
      <c r="Q35" s="31">
        <f t="shared" ref="Q35:Q41" si="34">SUM(R35:S35)</f>
        <v>0</v>
      </c>
      <c r="R35" s="25">
        <v>0</v>
      </c>
      <c r="S35" s="25">
        <v>0</v>
      </c>
      <c r="T35" s="25">
        <f t="shared" ref="T35:T41" si="35">SUM(U35:V35)</f>
        <v>15</v>
      </c>
      <c r="U35" s="25">
        <v>8</v>
      </c>
      <c r="V35" s="26">
        <v>7</v>
      </c>
      <c r="W35" s="29">
        <f t="shared" ref="W35:W39" si="36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29"/>
        <v>19</v>
      </c>
      <c r="C36" s="25">
        <f t="shared" ref="C36:D39" si="37">SUM(C35,F36,I36)-SUM(L36,O36,R36)</f>
        <v>7</v>
      </c>
      <c r="D36" s="26">
        <f t="shared" si="37"/>
        <v>12</v>
      </c>
      <c r="E36" s="27">
        <f t="shared" si="30"/>
        <v>1</v>
      </c>
      <c r="F36" s="25">
        <v>1</v>
      </c>
      <c r="G36" s="26">
        <v>0</v>
      </c>
      <c r="H36" s="28">
        <f t="shared" si="31"/>
        <v>3</v>
      </c>
      <c r="I36" s="25">
        <v>0</v>
      </c>
      <c r="J36" s="26">
        <v>3</v>
      </c>
      <c r="K36" s="27">
        <f t="shared" si="32"/>
        <v>0</v>
      </c>
      <c r="L36" s="25">
        <v>0</v>
      </c>
      <c r="M36" s="25">
        <v>0</v>
      </c>
      <c r="N36" s="25">
        <f t="shared" si="33"/>
        <v>5</v>
      </c>
      <c r="O36" s="25">
        <v>5</v>
      </c>
      <c r="P36" s="26">
        <v>0</v>
      </c>
      <c r="Q36" s="31">
        <f t="shared" si="34"/>
        <v>0</v>
      </c>
      <c r="R36" s="25">
        <v>0</v>
      </c>
      <c r="S36" s="25">
        <v>0</v>
      </c>
      <c r="T36" s="25">
        <f t="shared" si="35"/>
        <v>50</v>
      </c>
      <c r="U36" s="25">
        <v>50</v>
      </c>
      <c r="V36" s="26">
        <v>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29"/>
        <v>19</v>
      </c>
      <c r="C37" s="25">
        <f t="shared" si="37"/>
        <v>8</v>
      </c>
      <c r="D37" s="26">
        <f t="shared" si="37"/>
        <v>11</v>
      </c>
      <c r="E37" s="27">
        <f t="shared" si="30"/>
        <v>4</v>
      </c>
      <c r="F37" s="25">
        <v>1</v>
      </c>
      <c r="G37" s="26">
        <v>3</v>
      </c>
      <c r="H37" s="28">
        <f t="shared" si="31"/>
        <v>1</v>
      </c>
      <c r="I37" s="25">
        <v>1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3"/>
        <v>5</v>
      </c>
      <c r="O37" s="25">
        <v>1</v>
      </c>
      <c r="P37" s="26">
        <v>4</v>
      </c>
      <c r="Q37" s="31">
        <f t="shared" si="34"/>
        <v>0</v>
      </c>
      <c r="R37" s="25">
        <v>0</v>
      </c>
      <c r="S37" s="25">
        <v>0</v>
      </c>
      <c r="T37" s="25">
        <f t="shared" si="35"/>
        <v>28</v>
      </c>
      <c r="U37" s="25">
        <v>6</v>
      </c>
      <c r="V37" s="26">
        <v>22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29"/>
        <v>17</v>
      </c>
      <c r="C38" s="25">
        <f t="shared" si="37"/>
        <v>8</v>
      </c>
      <c r="D38" s="26">
        <f t="shared" si="37"/>
        <v>9</v>
      </c>
      <c r="E38" s="27">
        <f t="shared" si="30"/>
        <v>1</v>
      </c>
      <c r="F38" s="25">
        <v>1</v>
      </c>
      <c r="G38" s="26">
        <v>0</v>
      </c>
      <c r="H38" s="28">
        <f t="shared" si="31"/>
        <v>0</v>
      </c>
      <c r="I38" s="25">
        <v>0</v>
      </c>
      <c r="J38" s="26">
        <v>0</v>
      </c>
      <c r="K38" s="27">
        <f t="shared" si="32"/>
        <v>1</v>
      </c>
      <c r="L38" s="25">
        <v>0</v>
      </c>
      <c r="M38" s="25">
        <v>1</v>
      </c>
      <c r="N38" s="25">
        <f t="shared" si="33"/>
        <v>2</v>
      </c>
      <c r="O38" s="25">
        <v>1</v>
      </c>
      <c r="P38" s="26">
        <v>1</v>
      </c>
      <c r="Q38" s="31">
        <f t="shared" si="34"/>
        <v>0</v>
      </c>
      <c r="R38" s="25">
        <v>0</v>
      </c>
      <c r="S38" s="25">
        <v>0</v>
      </c>
      <c r="T38" s="25">
        <f t="shared" si="35"/>
        <v>16</v>
      </c>
      <c r="U38" s="25">
        <v>15</v>
      </c>
      <c r="V38" s="26">
        <v>1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29"/>
        <v>20</v>
      </c>
      <c r="C39" s="25">
        <f t="shared" si="37"/>
        <v>9</v>
      </c>
      <c r="D39" s="26">
        <f t="shared" si="37"/>
        <v>11</v>
      </c>
      <c r="E39" s="27">
        <f t="shared" si="30"/>
        <v>4</v>
      </c>
      <c r="F39" s="25">
        <v>1</v>
      </c>
      <c r="G39" s="26">
        <v>3</v>
      </c>
      <c r="H39" s="28">
        <f t="shared" si="31"/>
        <v>1</v>
      </c>
      <c r="I39" s="25">
        <v>1</v>
      </c>
      <c r="J39" s="26">
        <v>0</v>
      </c>
      <c r="K39" s="27">
        <f t="shared" si="32"/>
        <v>0</v>
      </c>
      <c r="L39" s="25">
        <v>0</v>
      </c>
      <c r="M39" s="25">
        <v>0</v>
      </c>
      <c r="N39" s="25">
        <f t="shared" si="33"/>
        <v>2</v>
      </c>
      <c r="O39" s="25">
        <v>1</v>
      </c>
      <c r="P39" s="26">
        <v>1</v>
      </c>
      <c r="Q39" s="31">
        <f t="shared" si="34"/>
        <v>0</v>
      </c>
      <c r="R39" s="25">
        <v>0</v>
      </c>
      <c r="S39" s="25">
        <v>0</v>
      </c>
      <c r="T39" s="25">
        <f t="shared" si="35"/>
        <v>24</v>
      </c>
      <c r="U39" s="25">
        <v>6</v>
      </c>
      <c r="V39" s="26">
        <v>18</v>
      </c>
      <c r="W39" s="29">
        <f t="shared" si="36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8">SUM(C40:D40)</f>
        <v>20</v>
      </c>
      <c r="C40" s="25">
        <f t="shared" ref="C40:C41" si="39">SUM(C39,F40,I40)-SUM(L40,O40,R40)</f>
        <v>9</v>
      </c>
      <c r="D40" s="26">
        <f t="shared" ref="D40:D41" si="40">SUM(D39,G40,J40)-SUM(M40,P40,S40)</f>
        <v>11</v>
      </c>
      <c r="E40" s="27">
        <f t="shared" si="30"/>
        <v>0</v>
      </c>
      <c r="F40" s="25">
        <v>0</v>
      </c>
      <c r="G40" s="26">
        <v>0</v>
      </c>
      <c r="H40" s="28">
        <f t="shared" ref="H40:H41" si="41">SUM(I40:J40)</f>
        <v>0</v>
      </c>
      <c r="I40" s="25">
        <v>0</v>
      </c>
      <c r="J40" s="26">
        <v>0</v>
      </c>
      <c r="K40" s="27">
        <f t="shared" si="32"/>
        <v>0</v>
      </c>
      <c r="L40" s="25">
        <v>0</v>
      </c>
      <c r="M40" s="25">
        <v>0</v>
      </c>
      <c r="N40" s="25">
        <f t="shared" si="33"/>
        <v>0</v>
      </c>
      <c r="O40" s="25">
        <v>0</v>
      </c>
      <c r="P40" s="26">
        <v>0</v>
      </c>
      <c r="Q40" s="31">
        <f t="shared" si="34"/>
        <v>0</v>
      </c>
      <c r="R40" s="25">
        <v>0</v>
      </c>
      <c r="S40" s="25">
        <v>0</v>
      </c>
      <c r="T40" s="25">
        <f t="shared" si="35"/>
        <v>0</v>
      </c>
      <c r="U40" s="25">
        <v>0</v>
      </c>
      <c r="V40" s="26">
        <v>0</v>
      </c>
      <c r="W40" s="29">
        <f t="shared" ref="W40:W41" si="42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8"/>
        <v>20</v>
      </c>
      <c r="C41" s="25">
        <f t="shared" si="39"/>
        <v>9</v>
      </c>
      <c r="D41" s="26">
        <f t="shared" si="40"/>
        <v>11</v>
      </c>
      <c r="E41" s="27">
        <f t="shared" si="30"/>
        <v>0</v>
      </c>
      <c r="F41" s="25">
        <v>0</v>
      </c>
      <c r="G41" s="26">
        <v>0</v>
      </c>
      <c r="H41" s="28">
        <f t="shared" si="41"/>
        <v>0</v>
      </c>
      <c r="I41" s="25">
        <v>0</v>
      </c>
      <c r="J41" s="26">
        <v>0</v>
      </c>
      <c r="K41" s="27">
        <f t="shared" si="32"/>
        <v>0</v>
      </c>
      <c r="L41" s="25">
        <v>0</v>
      </c>
      <c r="M41" s="25">
        <v>0</v>
      </c>
      <c r="N41" s="25">
        <f t="shared" si="33"/>
        <v>0</v>
      </c>
      <c r="O41" s="25">
        <v>0</v>
      </c>
      <c r="P41" s="26">
        <v>0</v>
      </c>
      <c r="Q41" s="31">
        <f t="shared" si="34"/>
        <v>0</v>
      </c>
      <c r="R41" s="25">
        <v>0</v>
      </c>
      <c r="S41" s="25">
        <v>0</v>
      </c>
      <c r="T41" s="25">
        <f t="shared" si="35"/>
        <v>0</v>
      </c>
      <c r="U41" s="25">
        <v>0</v>
      </c>
      <c r="V41" s="26">
        <v>0</v>
      </c>
      <c r="W41" s="29">
        <f t="shared" si="42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3">SUM(B35:B41)</f>
        <v>135</v>
      </c>
      <c r="C42" s="110">
        <f t="shared" si="43"/>
        <v>61</v>
      </c>
      <c r="D42" s="110">
        <f t="shared" si="43"/>
        <v>74</v>
      </c>
      <c r="E42" s="110">
        <f t="shared" si="43"/>
        <v>12</v>
      </c>
      <c r="F42" s="110">
        <f t="shared" si="43"/>
        <v>6</v>
      </c>
      <c r="G42" s="110">
        <f t="shared" si="43"/>
        <v>6</v>
      </c>
      <c r="H42" s="110">
        <f t="shared" si="43"/>
        <v>6</v>
      </c>
      <c r="I42" s="110">
        <f t="shared" si="43"/>
        <v>2</v>
      </c>
      <c r="J42" s="110">
        <f t="shared" si="43"/>
        <v>4</v>
      </c>
      <c r="K42" s="110">
        <f t="shared" si="43"/>
        <v>1</v>
      </c>
      <c r="L42" s="110">
        <f t="shared" si="43"/>
        <v>0</v>
      </c>
      <c r="M42" s="110">
        <f t="shared" si="43"/>
        <v>1</v>
      </c>
      <c r="N42" s="110">
        <f t="shared" si="43"/>
        <v>17</v>
      </c>
      <c r="O42" s="110">
        <f t="shared" si="43"/>
        <v>10</v>
      </c>
      <c r="P42" s="110">
        <f t="shared" si="43"/>
        <v>7</v>
      </c>
      <c r="Q42" s="110">
        <f t="shared" si="43"/>
        <v>0</v>
      </c>
      <c r="R42" s="110">
        <f t="shared" si="43"/>
        <v>0</v>
      </c>
      <c r="S42" s="110">
        <f t="shared" si="43"/>
        <v>0</v>
      </c>
      <c r="T42" s="110">
        <f t="shared" si="43"/>
        <v>133</v>
      </c>
      <c r="U42" s="110">
        <f t="shared" si="43"/>
        <v>85</v>
      </c>
      <c r="V42" s="110">
        <f t="shared" si="43"/>
        <v>48</v>
      </c>
      <c r="W42" s="110">
        <f t="shared" si="43"/>
        <v>0</v>
      </c>
      <c r="X42" s="110">
        <f t="shared" si="43"/>
        <v>0</v>
      </c>
      <c r="Y42" s="110">
        <f t="shared" si="43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544</v>
      </c>
      <c r="C43" s="211">
        <f t="shared" ref="C43:Y43" si="44">SUM(C10,C18,C26,C34,C42)</f>
        <v>316</v>
      </c>
      <c r="D43" s="211">
        <f t="shared" si="44"/>
        <v>228</v>
      </c>
      <c r="E43" s="211">
        <f t="shared" si="44"/>
        <v>79</v>
      </c>
      <c r="F43" s="211">
        <f t="shared" si="44"/>
        <v>46</v>
      </c>
      <c r="G43" s="211">
        <f t="shared" si="44"/>
        <v>33</v>
      </c>
      <c r="H43" s="211">
        <f t="shared" si="44"/>
        <v>14</v>
      </c>
      <c r="I43" s="211">
        <f t="shared" si="44"/>
        <v>4</v>
      </c>
      <c r="J43" s="211">
        <f t="shared" si="44"/>
        <v>10</v>
      </c>
      <c r="K43" s="211">
        <f t="shared" si="44"/>
        <v>9</v>
      </c>
      <c r="L43" s="211">
        <f t="shared" si="44"/>
        <v>3</v>
      </c>
      <c r="M43" s="211">
        <f t="shared" si="44"/>
        <v>6</v>
      </c>
      <c r="N43" s="211">
        <f t="shared" si="44"/>
        <v>82</v>
      </c>
      <c r="O43" s="211">
        <f t="shared" si="44"/>
        <v>47</v>
      </c>
      <c r="P43" s="211">
        <f t="shared" si="44"/>
        <v>35</v>
      </c>
      <c r="Q43" s="211">
        <f t="shared" si="44"/>
        <v>0</v>
      </c>
      <c r="R43" s="211">
        <f t="shared" si="44"/>
        <v>0</v>
      </c>
      <c r="S43" s="211">
        <f t="shared" si="44"/>
        <v>0</v>
      </c>
      <c r="T43" s="211">
        <f t="shared" si="44"/>
        <v>495</v>
      </c>
      <c r="U43" s="211">
        <f t="shared" si="44"/>
        <v>291</v>
      </c>
      <c r="V43" s="211">
        <f t="shared" si="44"/>
        <v>204</v>
      </c>
      <c r="W43" s="211">
        <f t="shared" si="44"/>
        <v>0</v>
      </c>
      <c r="X43" s="211">
        <f t="shared" si="44"/>
        <v>0</v>
      </c>
      <c r="Y43" s="211">
        <f t="shared" si="44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20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C130"/>
  <sheetViews>
    <sheetView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B43" sqref="B4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7" width="7.28515625" customWidth="1"/>
    <col min="18" max="18" width="6.7109375" customWidth="1"/>
    <col min="19" max="19" width="7.28515625" customWidth="1"/>
    <col min="20" max="20" width="6.5703125" customWidth="1"/>
    <col min="21" max="22" width="7.28515625" customWidth="1"/>
    <col min="23" max="23" width="7.85546875" customWidth="1"/>
    <col min="24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/>
      <c r="F2" s="4" t="s">
        <v>96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0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0</v>
      </c>
    </row>
    <row r="7" spans="1:29" s="2" customFormat="1" ht="15.95" customHeight="1">
      <c r="A7" s="24">
        <v>1</v>
      </c>
      <c r="B7" s="25">
        <f>SUM(C7:D7)</f>
        <v>1</v>
      </c>
      <c r="C7" s="25">
        <f>SUM(AC5,F7,I7)-SUM(L7,O7,R7)</f>
        <v>1</v>
      </c>
      <c r="D7" s="25">
        <f>SUM(AC6,G7,J7)-SUM(M7,P7,S7)</f>
        <v>0</v>
      </c>
      <c r="E7" s="27">
        <f t="shared" ref="E7:E30" si="0">SUM(F7:G7)</f>
        <v>1</v>
      </c>
      <c r="F7" s="25">
        <v>1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0</v>
      </c>
      <c r="O7" s="25">
        <v>0</v>
      </c>
      <c r="P7" s="25">
        <v>0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0</v>
      </c>
    </row>
    <row r="8" spans="1:29" s="2" customFormat="1" ht="15.95" customHeight="1">
      <c r="A8" s="24">
        <v>2</v>
      </c>
      <c r="B8" s="25">
        <f t="shared" ref="B8:B9" si="6">SUM(C8:D8)</f>
        <v>0</v>
      </c>
      <c r="C8" s="25">
        <f t="shared" ref="C8:D8" si="7">SUM(C7,F8,I8)-SUM(L8,O8,R8)</f>
        <v>0</v>
      </c>
      <c r="D8" s="26">
        <f t="shared" si="7"/>
        <v>0</v>
      </c>
      <c r="E8" s="27">
        <f t="shared" si="0"/>
        <v>0</v>
      </c>
      <c r="F8" s="25">
        <v>0</v>
      </c>
      <c r="G8" s="26">
        <v>0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1</v>
      </c>
      <c r="O8" s="25">
        <v>1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1</v>
      </c>
      <c r="U8" s="28">
        <v>1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0</v>
      </c>
      <c r="C9" s="25">
        <f>SUM(C8,F9,I9)-SUM(L9,O9,R9)</f>
        <v>0</v>
      </c>
      <c r="D9" s="25">
        <f>SUM(D8,G9,J9)-SUM(M9,P9,S9)</f>
        <v>0</v>
      </c>
      <c r="E9" s="27">
        <f t="shared" si="0"/>
        <v>0</v>
      </c>
      <c r="F9" s="25">
        <v>0</v>
      </c>
      <c r="G9" s="26">
        <v>0</v>
      </c>
      <c r="H9" s="27">
        <v>0</v>
      </c>
      <c r="I9" s="25">
        <v>0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0</v>
      </c>
      <c r="O9" s="25">
        <v>0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1</v>
      </c>
      <c r="C10" s="108">
        <f t="shared" si="9"/>
        <v>1</v>
      </c>
      <c r="D10" s="108">
        <f t="shared" si="9"/>
        <v>0</v>
      </c>
      <c r="E10" s="108">
        <f t="shared" si="9"/>
        <v>1</v>
      </c>
      <c r="F10" s="108">
        <f t="shared" si="9"/>
        <v>1</v>
      </c>
      <c r="G10" s="108">
        <f t="shared" si="9"/>
        <v>0</v>
      </c>
      <c r="H10" s="108">
        <f t="shared" si="9"/>
        <v>0</v>
      </c>
      <c r="I10" s="108">
        <f t="shared" si="9"/>
        <v>0</v>
      </c>
      <c r="J10" s="108">
        <f t="shared" si="9"/>
        <v>0</v>
      </c>
      <c r="K10" s="108">
        <f t="shared" si="9"/>
        <v>0</v>
      </c>
      <c r="L10" s="108">
        <f t="shared" si="9"/>
        <v>0</v>
      </c>
      <c r="M10" s="108">
        <f t="shared" si="9"/>
        <v>0</v>
      </c>
      <c r="N10" s="108">
        <f t="shared" si="9"/>
        <v>1</v>
      </c>
      <c r="O10" s="108">
        <f t="shared" si="9"/>
        <v>1</v>
      </c>
      <c r="P10" s="108">
        <f t="shared" si="9"/>
        <v>0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1</v>
      </c>
      <c r="U10" s="108">
        <f t="shared" si="9"/>
        <v>1</v>
      </c>
      <c r="V10" s="108">
        <f t="shared" si="9"/>
        <v>0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0</v>
      </c>
      <c r="C11" s="25">
        <f>SUM(C8,F11,I11)-SUM(L11,O11,R11)</f>
        <v>0</v>
      </c>
      <c r="D11" s="25">
        <f>SUM(D8,G11,J11)-SUM(M11,P11,S11)</f>
        <v>0</v>
      </c>
      <c r="E11" s="27">
        <f t="shared" si="0"/>
        <v>0</v>
      </c>
      <c r="F11" s="25">
        <v>0</v>
      </c>
      <c r="G11" s="26">
        <v>0</v>
      </c>
      <c r="H11" s="27">
        <f t="shared" ref="H11:H17" si="11">SUM(I11:J11)</f>
        <v>0</v>
      </c>
      <c r="I11" s="25">
        <v>0</v>
      </c>
      <c r="J11" s="26">
        <v>0</v>
      </c>
      <c r="K11" s="28">
        <f t="shared" ref="K11:K17" si="12">SUM(L11:M11)</f>
        <v>0</v>
      </c>
      <c r="L11" s="25">
        <v>0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0</v>
      </c>
      <c r="C12" s="25">
        <f t="shared" ref="C12:D17" si="15">SUM(C11,F12,I12)-SUM(L12,O12,R12)</f>
        <v>0</v>
      </c>
      <c r="D12" s="26">
        <f t="shared" si="15"/>
        <v>0</v>
      </c>
      <c r="E12" s="27">
        <f t="shared" si="0"/>
        <v>0</v>
      </c>
      <c r="F12" s="25">
        <v>0</v>
      </c>
      <c r="G12" s="26">
        <v>0</v>
      </c>
      <c r="H12" s="27">
        <f t="shared" si="11"/>
        <v>0</v>
      </c>
      <c r="I12" s="25">
        <v>0</v>
      </c>
      <c r="J12" s="26">
        <v>0</v>
      </c>
      <c r="K12" s="27">
        <f t="shared" si="12"/>
        <v>0</v>
      </c>
      <c r="L12" s="25">
        <v>0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3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0</v>
      </c>
      <c r="C13" s="25">
        <f t="shared" si="15"/>
        <v>0</v>
      </c>
      <c r="D13" s="26">
        <f t="shared" si="15"/>
        <v>0</v>
      </c>
      <c r="E13" s="27">
        <f t="shared" si="0"/>
        <v>0</v>
      </c>
      <c r="F13" s="25">
        <v>0</v>
      </c>
      <c r="G13" s="26">
        <v>0</v>
      </c>
      <c r="H13" s="27">
        <f t="shared" si="11"/>
        <v>0</v>
      </c>
      <c r="I13" s="25">
        <v>0</v>
      </c>
      <c r="J13" s="26">
        <v>0</v>
      </c>
      <c r="K13" s="28">
        <f t="shared" si="12"/>
        <v>0</v>
      </c>
      <c r="L13" s="25">
        <v>0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13"/>
        <v>0</v>
      </c>
      <c r="R13" s="25">
        <v>0</v>
      </c>
      <c r="S13" s="25">
        <v>0</v>
      </c>
      <c r="T13" s="29"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0</v>
      </c>
      <c r="C14" s="25">
        <f t="shared" si="15"/>
        <v>0</v>
      </c>
      <c r="D14" s="25">
        <f t="shared" si="15"/>
        <v>0</v>
      </c>
      <c r="E14" s="27">
        <f t="shared" si="0"/>
        <v>0</v>
      </c>
      <c r="F14" s="25">
        <v>0</v>
      </c>
      <c r="G14" s="26">
        <v>0</v>
      </c>
      <c r="H14" s="27">
        <f t="shared" si="11"/>
        <v>0</v>
      </c>
      <c r="I14" s="25">
        <v>0</v>
      </c>
      <c r="J14" s="26">
        <v>0</v>
      </c>
      <c r="K14" s="27">
        <f t="shared" si="12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3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0</v>
      </c>
      <c r="C15" s="25">
        <f t="shared" si="15"/>
        <v>0</v>
      </c>
      <c r="D15" s="26">
        <f t="shared" si="15"/>
        <v>0</v>
      </c>
      <c r="E15" s="27">
        <f t="shared" si="0"/>
        <v>0</v>
      </c>
      <c r="F15" s="25">
        <v>0</v>
      </c>
      <c r="G15" s="26">
        <v>0</v>
      </c>
      <c r="H15" s="27">
        <f t="shared" si="11"/>
        <v>0</v>
      </c>
      <c r="I15" s="25">
        <v>0</v>
      </c>
      <c r="J15" s="26">
        <v>0</v>
      </c>
      <c r="K15" s="28">
        <f t="shared" si="12"/>
        <v>0</v>
      </c>
      <c r="L15" s="25"/>
      <c r="M15" s="25"/>
      <c r="N15" s="25">
        <f t="shared" si="3"/>
        <v>0</v>
      </c>
      <c r="O15" s="25">
        <v>0</v>
      </c>
      <c r="P15" s="25">
        <v>0</v>
      </c>
      <c r="Q15" s="31">
        <f t="shared" si="13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0</v>
      </c>
      <c r="C16" s="25">
        <f t="shared" si="15"/>
        <v>0</v>
      </c>
      <c r="D16" s="26">
        <f t="shared" si="15"/>
        <v>0</v>
      </c>
      <c r="E16" s="27">
        <f t="shared" si="0"/>
        <v>0</v>
      </c>
      <c r="F16" s="25"/>
      <c r="G16" s="26"/>
      <c r="H16" s="27">
        <f t="shared" si="11"/>
        <v>0</v>
      </c>
      <c r="I16" s="25"/>
      <c r="J16" s="26"/>
      <c r="K16" s="27">
        <f t="shared" si="12"/>
        <v>0</v>
      </c>
      <c r="L16" s="25">
        <v>0</v>
      </c>
      <c r="M16" s="25">
        <v>0</v>
      </c>
      <c r="N16" s="25">
        <f t="shared" si="3"/>
        <v>0</v>
      </c>
      <c r="O16" s="25"/>
      <c r="P16" s="25"/>
      <c r="Q16" s="31">
        <f t="shared" si="13"/>
        <v>0</v>
      </c>
      <c r="R16" s="25">
        <v>0</v>
      </c>
      <c r="S16" s="25">
        <v>0</v>
      </c>
      <c r="T16" s="29">
        <f t="shared" si="8"/>
        <v>0</v>
      </c>
      <c r="U16" s="28"/>
      <c r="V16" s="25"/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0</v>
      </c>
      <c r="C17" s="25">
        <f t="shared" si="15"/>
        <v>0</v>
      </c>
      <c r="D17" s="26">
        <f t="shared" si="15"/>
        <v>0</v>
      </c>
      <c r="E17" s="27">
        <f>SUM(F17:G17)</f>
        <v>0</v>
      </c>
      <c r="F17" s="25">
        <v>0</v>
      </c>
      <c r="G17" s="26">
        <v>0</v>
      </c>
      <c r="H17" s="27">
        <f t="shared" si="11"/>
        <v>0</v>
      </c>
      <c r="I17" s="25">
        <v>0</v>
      </c>
      <c r="J17" s="26">
        <v>0</v>
      </c>
      <c r="K17" s="27">
        <f t="shared" si="12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0</v>
      </c>
      <c r="C18" s="108">
        <f t="shared" si="16"/>
        <v>0</v>
      </c>
      <c r="D18" s="108">
        <f t="shared" si="16"/>
        <v>0</v>
      </c>
      <c r="E18" s="110">
        <f t="shared" si="16"/>
        <v>0</v>
      </c>
      <c r="F18" s="108">
        <f t="shared" si="16"/>
        <v>0</v>
      </c>
      <c r="G18" s="108">
        <f t="shared" si="16"/>
        <v>0</v>
      </c>
      <c r="H18" s="108">
        <f t="shared" si="16"/>
        <v>0</v>
      </c>
      <c r="I18" s="108">
        <f t="shared" si="16"/>
        <v>0</v>
      </c>
      <c r="J18" s="108">
        <f t="shared" si="16"/>
        <v>0</v>
      </c>
      <c r="K18" s="110">
        <f t="shared" si="16"/>
        <v>0</v>
      </c>
      <c r="L18" s="108">
        <f t="shared" si="16"/>
        <v>0</v>
      </c>
      <c r="M18" s="108">
        <f t="shared" si="16"/>
        <v>0</v>
      </c>
      <c r="N18" s="108">
        <f t="shared" si="16"/>
        <v>0</v>
      </c>
      <c r="O18" s="108">
        <f t="shared" si="16"/>
        <v>0</v>
      </c>
      <c r="P18" s="108">
        <f t="shared" si="16"/>
        <v>0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0</v>
      </c>
      <c r="U18" s="108">
        <f>SUM(U11:U17)</f>
        <v>0</v>
      </c>
      <c r="V18" s="108">
        <f>SUM(V11:V17)</f>
        <v>0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  <c r="AB18" s="161"/>
    </row>
    <row r="19" spans="1:28" s="2" customFormat="1" ht="15.95" customHeight="1">
      <c r="A19" s="24">
        <v>11</v>
      </c>
      <c r="B19" s="25">
        <f>SUM(C19:D19)</f>
        <v>0</v>
      </c>
      <c r="C19" s="25">
        <f>SUM(C17,F19,I19)-SUM(L19,O19,R19)</f>
        <v>0</v>
      </c>
      <c r="D19" s="26">
        <f>SUM(D17,G19,J19)-SUM(M19,P19,S19)</f>
        <v>0</v>
      </c>
      <c r="E19" s="27">
        <f t="shared" si="0"/>
        <v>0</v>
      </c>
      <c r="F19" s="25"/>
      <c r="G19" s="26"/>
      <c r="H19" s="27">
        <f t="shared" ref="H19:H25" si="17">SUM(I19:J19)</f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7">
        <f t="shared" ref="N19:N30" si="18">SUM(O19:P19)</f>
        <v>0</v>
      </c>
      <c r="O19" s="25"/>
      <c r="P19" s="25"/>
      <c r="Q19" s="31">
        <f t="shared" ref="Q19:Q25" si="19">SUM(R19:S19)</f>
        <v>0</v>
      </c>
      <c r="R19" s="25">
        <v>0</v>
      </c>
      <c r="S19" s="25">
        <v>0</v>
      </c>
      <c r="T19" s="25">
        <f t="shared" si="8"/>
        <v>0</v>
      </c>
      <c r="U19" s="28"/>
      <c r="V19" s="25"/>
      <c r="W19" s="29">
        <f t="shared" ref="W19:W25" si="20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1">SUM(C20:D20)</f>
        <v>0</v>
      </c>
      <c r="C20" s="25">
        <f t="shared" ref="C20:D25" si="22">SUM(C19,F20,I20)-SUM(L20,O20,R20)</f>
        <v>0</v>
      </c>
      <c r="D20" s="26">
        <f t="shared" si="22"/>
        <v>0</v>
      </c>
      <c r="E20" s="27">
        <f t="shared" si="0"/>
        <v>0</v>
      </c>
      <c r="F20" s="25"/>
      <c r="G20" s="26"/>
      <c r="H20" s="27">
        <f t="shared" si="17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8"/>
        <v>0</v>
      </c>
      <c r="O20" s="25"/>
      <c r="P20" s="25"/>
      <c r="Q20" s="31">
        <f t="shared" si="19"/>
        <v>0</v>
      </c>
      <c r="R20" s="25">
        <v>0</v>
      </c>
      <c r="S20" s="25">
        <v>0</v>
      </c>
      <c r="T20" s="25">
        <f t="shared" si="8"/>
        <v>0</v>
      </c>
      <c r="U20" s="28"/>
      <c r="V20" s="25"/>
      <c r="W20" s="29">
        <f t="shared" si="20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1"/>
        <v>0</v>
      </c>
      <c r="C21" s="25">
        <f t="shared" si="22"/>
        <v>0</v>
      </c>
      <c r="D21" s="26">
        <f t="shared" si="22"/>
        <v>0</v>
      </c>
      <c r="E21" s="27">
        <f t="shared" si="0"/>
        <v>0</v>
      </c>
      <c r="F21" s="25"/>
      <c r="G21" s="26"/>
      <c r="H21" s="27">
        <f t="shared" si="17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18"/>
        <v>0</v>
      </c>
      <c r="O21" s="25"/>
      <c r="P21" s="25"/>
      <c r="Q21" s="32">
        <f t="shared" si="19"/>
        <v>0</v>
      </c>
      <c r="R21" s="25">
        <v>0</v>
      </c>
      <c r="S21" s="25">
        <v>0</v>
      </c>
      <c r="T21" s="25">
        <f t="shared" si="8"/>
        <v>0</v>
      </c>
      <c r="U21" s="28"/>
      <c r="V21" s="25"/>
      <c r="W21" s="29">
        <f t="shared" si="20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1"/>
        <v>0</v>
      </c>
      <c r="C22" s="25">
        <f t="shared" si="22"/>
        <v>0</v>
      </c>
      <c r="D22" s="26">
        <f t="shared" si="22"/>
        <v>0</v>
      </c>
      <c r="E22" s="27">
        <f t="shared" si="0"/>
        <v>0</v>
      </c>
      <c r="F22" s="25"/>
      <c r="G22" s="26"/>
      <c r="H22" s="27">
        <f t="shared" si="17"/>
        <v>0</v>
      </c>
      <c r="I22" s="25">
        <v>0</v>
      </c>
      <c r="J22" s="26">
        <v>0</v>
      </c>
      <c r="K22" s="27">
        <f t="shared" ref="K22:K30" si="23">SUM(L22:M22)</f>
        <v>0</v>
      </c>
      <c r="L22" s="25">
        <v>0</v>
      </c>
      <c r="M22" s="25">
        <v>0</v>
      </c>
      <c r="N22" s="25">
        <f t="shared" si="18"/>
        <v>0</v>
      </c>
      <c r="O22" s="25"/>
      <c r="P22" s="25"/>
      <c r="Q22" s="31">
        <f t="shared" si="19"/>
        <v>0</v>
      </c>
      <c r="R22" s="25">
        <v>0</v>
      </c>
      <c r="S22" s="25">
        <v>0</v>
      </c>
      <c r="T22" s="25">
        <f t="shared" si="8"/>
        <v>0</v>
      </c>
      <c r="U22" s="28"/>
      <c r="V22" s="25"/>
      <c r="W22" s="29">
        <f t="shared" si="20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1"/>
        <v>0</v>
      </c>
      <c r="C23" s="25">
        <f t="shared" si="22"/>
        <v>0</v>
      </c>
      <c r="D23" s="26">
        <f t="shared" si="22"/>
        <v>0</v>
      </c>
      <c r="E23" s="27">
        <f t="shared" si="0"/>
        <v>0</v>
      </c>
      <c r="F23" s="25"/>
      <c r="G23" s="26"/>
      <c r="H23" s="28">
        <f t="shared" si="17"/>
        <v>0</v>
      </c>
      <c r="I23" s="25">
        <v>0</v>
      </c>
      <c r="J23" s="26">
        <v>0</v>
      </c>
      <c r="K23" s="27">
        <f t="shared" si="23"/>
        <v>0</v>
      </c>
      <c r="L23" s="25">
        <v>0</v>
      </c>
      <c r="M23" s="25">
        <v>0</v>
      </c>
      <c r="N23" s="25">
        <f t="shared" si="18"/>
        <v>0</v>
      </c>
      <c r="O23" s="25"/>
      <c r="P23" s="25"/>
      <c r="Q23" s="32">
        <f t="shared" si="19"/>
        <v>0</v>
      </c>
      <c r="R23" s="25">
        <v>0</v>
      </c>
      <c r="S23" s="25">
        <v>0</v>
      </c>
      <c r="T23" s="25">
        <f t="shared" si="8"/>
        <v>0</v>
      </c>
      <c r="U23" s="28"/>
      <c r="V23" s="25"/>
      <c r="W23" s="29">
        <f t="shared" si="20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1"/>
        <v>0</v>
      </c>
      <c r="C24" s="25">
        <f t="shared" si="22"/>
        <v>0</v>
      </c>
      <c r="D24" s="26">
        <f t="shared" si="22"/>
        <v>0</v>
      </c>
      <c r="E24" s="27">
        <f t="shared" si="0"/>
        <v>0</v>
      </c>
      <c r="F24" s="25"/>
      <c r="G24" s="26"/>
      <c r="H24" s="28">
        <f t="shared" si="17"/>
        <v>0</v>
      </c>
      <c r="I24" s="25">
        <v>0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8"/>
        <v>0</v>
      </c>
      <c r="O24" s="25"/>
      <c r="P24" s="25"/>
      <c r="Q24" s="32">
        <f t="shared" si="19"/>
        <v>0</v>
      </c>
      <c r="R24" s="25">
        <v>0</v>
      </c>
      <c r="S24" s="25">
        <v>0</v>
      </c>
      <c r="T24" s="25">
        <f t="shared" si="8"/>
        <v>0</v>
      </c>
      <c r="U24" s="28"/>
      <c r="V24" s="25"/>
      <c r="W24" s="29">
        <f t="shared" si="20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1"/>
        <v>0</v>
      </c>
      <c r="C25" s="25">
        <f t="shared" si="22"/>
        <v>0</v>
      </c>
      <c r="D25" s="26">
        <f t="shared" si="22"/>
        <v>0</v>
      </c>
      <c r="E25" s="27">
        <f t="shared" si="0"/>
        <v>0</v>
      </c>
      <c r="F25" s="25"/>
      <c r="G25" s="26"/>
      <c r="H25" s="28">
        <f t="shared" si="17"/>
        <v>0</v>
      </c>
      <c r="I25" s="25">
        <v>0</v>
      </c>
      <c r="J25" s="26">
        <v>0</v>
      </c>
      <c r="K25" s="27">
        <f t="shared" si="23"/>
        <v>0</v>
      </c>
      <c r="L25" s="25">
        <v>0</v>
      </c>
      <c r="M25" s="25">
        <v>0</v>
      </c>
      <c r="N25" s="25">
        <f t="shared" si="18"/>
        <v>0</v>
      </c>
      <c r="O25" s="25"/>
      <c r="P25" s="25"/>
      <c r="Q25" s="32">
        <f t="shared" si="19"/>
        <v>0</v>
      </c>
      <c r="R25" s="25">
        <v>0</v>
      </c>
      <c r="S25" s="25">
        <v>0</v>
      </c>
      <c r="T25" s="25">
        <f t="shared" si="8"/>
        <v>0</v>
      </c>
      <c r="U25" s="28"/>
      <c r="V25" s="25"/>
      <c r="W25" s="29">
        <f t="shared" si="20"/>
        <v>0</v>
      </c>
      <c r="X25" s="240" t="s">
        <v>103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0</v>
      </c>
      <c r="C26" s="111">
        <f>SUM(C19:C25)</f>
        <v>0</v>
      </c>
      <c r="D26" s="111">
        <f>SUM(D19:D25)</f>
        <v>0</v>
      </c>
      <c r="E26" s="110">
        <f t="shared" ref="E26:Y26" si="24">SUM(E19:E25)</f>
        <v>0</v>
      </c>
      <c r="F26" s="111">
        <f t="shared" si="24"/>
        <v>0</v>
      </c>
      <c r="G26" s="111">
        <f t="shared" si="24"/>
        <v>0</v>
      </c>
      <c r="H26" s="110">
        <f t="shared" si="24"/>
        <v>0</v>
      </c>
      <c r="I26" s="111">
        <f t="shared" si="24"/>
        <v>0</v>
      </c>
      <c r="J26" s="111">
        <f t="shared" si="24"/>
        <v>0</v>
      </c>
      <c r="K26" s="110">
        <f t="shared" si="24"/>
        <v>0</v>
      </c>
      <c r="L26" s="111">
        <f t="shared" si="24"/>
        <v>0</v>
      </c>
      <c r="M26" s="111">
        <f t="shared" si="24"/>
        <v>0</v>
      </c>
      <c r="N26" s="110">
        <f>SUM(N19:N25)</f>
        <v>0</v>
      </c>
      <c r="O26" s="111">
        <f t="shared" si="24"/>
        <v>0</v>
      </c>
      <c r="P26" s="111">
        <f t="shared" si="24"/>
        <v>0</v>
      </c>
      <c r="Q26" s="110">
        <f t="shared" si="24"/>
        <v>0</v>
      </c>
      <c r="R26" s="111">
        <f t="shared" si="24"/>
        <v>0</v>
      </c>
      <c r="S26" s="111">
        <f t="shared" si="24"/>
        <v>0</v>
      </c>
      <c r="T26" s="110">
        <f t="shared" si="24"/>
        <v>0</v>
      </c>
      <c r="U26" s="111">
        <f t="shared" si="24"/>
        <v>0</v>
      </c>
      <c r="V26" s="111">
        <f t="shared" si="24"/>
        <v>0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0</v>
      </c>
      <c r="C27" s="25">
        <f>SUM(C25,F27,I27)-SUM(L27,O27,R27)</f>
        <v>0</v>
      </c>
      <c r="D27" s="26">
        <f>SUM(D25,G27,J27)-SUM(M27,P27,S27)</f>
        <v>0</v>
      </c>
      <c r="E27" s="27">
        <f t="shared" si="0"/>
        <v>0</v>
      </c>
      <c r="F27" s="25"/>
      <c r="G27" s="26"/>
      <c r="H27" s="28">
        <f t="shared" ref="H27:H33" si="26">SUM(I27:J27)</f>
        <v>0</v>
      </c>
      <c r="I27" s="25">
        <v>0</v>
      </c>
      <c r="J27" s="26">
        <v>0</v>
      </c>
      <c r="K27" s="27">
        <f t="shared" si="23"/>
        <v>0</v>
      </c>
      <c r="L27" s="25">
        <v>0</v>
      </c>
      <c r="M27" s="25">
        <v>0</v>
      </c>
      <c r="N27" s="25">
        <f t="shared" si="18"/>
        <v>0</v>
      </c>
      <c r="O27" s="25"/>
      <c r="P27" s="25"/>
      <c r="Q27" s="32">
        <f>SUM(R27:S27)</f>
        <v>0</v>
      </c>
      <c r="R27" s="25">
        <v>0</v>
      </c>
      <c r="S27" s="25">
        <v>0</v>
      </c>
      <c r="T27" s="25">
        <f t="shared" si="8"/>
        <v>0</v>
      </c>
      <c r="U27" s="28"/>
      <c r="V27" s="25"/>
      <c r="W27" s="29">
        <f t="shared" ref="W27:W33" si="27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5"/>
        <v>0</v>
      </c>
      <c r="C28" s="25">
        <f t="shared" ref="C28:D33" si="28">SUM(C27,F28,I28)-SUM(L28,O28,R28)</f>
        <v>0</v>
      </c>
      <c r="D28" s="26">
        <f t="shared" si="28"/>
        <v>0</v>
      </c>
      <c r="E28" s="27">
        <f t="shared" si="0"/>
        <v>0</v>
      </c>
      <c r="F28" s="25"/>
      <c r="G28" s="26"/>
      <c r="H28" s="28">
        <v>0</v>
      </c>
      <c r="I28" s="25">
        <v>0</v>
      </c>
      <c r="J28" s="26">
        <v>0</v>
      </c>
      <c r="K28" s="27">
        <f t="shared" si="23"/>
        <v>0</v>
      </c>
      <c r="L28" s="25">
        <v>0</v>
      </c>
      <c r="M28" s="26">
        <v>0</v>
      </c>
      <c r="N28" s="25">
        <f t="shared" si="18"/>
        <v>0</v>
      </c>
      <c r="O28" s="25"/>
      <c r="P28" s="26"/>
      <c r="Q28" s="27">
        <f>SUM(R28:S28)</f>
        <v>0</v>
      </c>
      <c r="R28" s="25">
        <v>0</v>
      </c>
      <c r="S28" s="26">
        <v>0</v>
      </c>
      <c r="T28" s="25">
        <f t="shared" si="8"/>
        <v>0</v>
      </c>
      <c r="U28" s="25"/>
      <c r="V28" s="26"/>
      <c r="W28" s="29">
        <f t="shared" si="27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5"/>
        <v>0</v>
      </c>
      <c r="C29" s="25">
        <f t="shared" si="28"/>
        <v>0</v>
      </c>
      <c r="D29" s="26">
        <f t="shared" si="28"/>
        <v>0</v>
      </c>
      <c r="E29" s="27">
        <f t="shared" si="0"/>
        <v>0</v>
      </c>
      <c r="F29" s="25"/>
      <c r="G29" s="26"/>
      <c r="H29" s="28">
        <f t="shared" si="26"/>
        <v>0</v>
      </c>
      <c r="I29" s="25">
        <v>0</v>
      </c>
      <c r="J29" s="26">
        <v>0</v>
      </c>
      <c r="K29" s="27">
        <f t="shared" si="23"/>
        <v>0</v>
      </c>
      <c r="L29" s="25">
        <v>0</v>
      </c>
      <c r="M29" s="25">
        <v>0</v>
      </c>
      <c r="N29" s="25">
        <f t="shared" si="18"/>
        <v>0</v>
      </c>
      <c r="O29" s="25"/>
      <c r="P29" s="26"/>
      <c r="Q29" s="31">
        <v>0</v>
      </c>
      <c r="R29" s="25">
        <v>0</v>
      </c>
      <c r="S29" s="25">
        <v>0</v>
      </c>
      <c r="T29" s="25">
        <f t="shared" si="8"/>
        <v>0</v>
      </c>
      <c r="U29" s="25"/>
      <c r="V29" s="26"/>
      <c r="W29" s="29">
        <f t="shared" si="27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0</v>
      </c>
      <c r="C30" s="25">
        <f t="shared" si="28"/>
        <v>0</v>
      </c>
      <c r="D30" s="26">
        <f t="shared" si="28"/>
        <v>0</v>
      </c>
      <c r="E30" s="27">
        <f t="shared" si="0"/>
        <v>0</v>
      </c>
      <c r="F30" s="25"/>
      <c r="G30" s="26"/>
      <c r="H30" s="28">
        <f t="shared" si="26"/>
        <v>0</v>
      </c>
      <c r="I30" s="25">
        <v>0</v>
      </c>
      <c r="J30" s="26">
        <v>0</v>
      </c>
      <c r="K30" s="27">
        <f t="shared" si="23"/>
        <v>0</v>
      </c>
      <c r="L30" s="25">
        <v>0</v>
      </c>
      <c r="M30" s="25">
        <v>0</v>
      </c>
      <c r="N30" s="25">
        <f t="shared" si="18"/>
        <v>0</v>
      </c>
      <c r="O30" s="25"/>
      <c r="P30" s="26"/>
      <c r="Q30" s="31">
        <f>SUM(R30:S30)</f>
        <v>0</v>
      </c>
      <c r="R30" s="25">
        <v>0</v>
      </c>
      <c r="S30" s="25">
        <v>0</v>
      </c>
      <c r="T30" s="25">
        <f t="shared" si="8"/>
        <v>0</v>
      </c>
      <c r="U30" s="25"/>
      <c r="V30" s="26"/>
      <c r="W30" s="29">
        <f t="shared" si="27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0</v>
      </c>
      <c r="C31" s="25">
        <f t="shared" si="28"/>
        <v>0</v>
      </c>
      <c r="D31" s="26">
        <f t="shared" si="28"/>
        <v>0</v>
      </c>
      <c r="E31" s="27">
        <f>SUM(F31:G31)</f>
        <v>0</v>
      </c>
      <c r="F31" s="25"/>
      <c r="G31" s="26"/>
      <c r="H31" s="28">
        <f t="shared" si="26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/>
      <c r="P31" s="26"/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/>
      <c r="V31" s="26"/>
      <c r="W31" s="29">
        <f t="shared" si="27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5"/>
        <v>0</v>
      </c>
      <c r="C32" s="25">
        <f t="shared" si="28"/>
        <v>0</v>
      </c>
      <c r="D32" s="26">
        <f t="shared" si="28"/>
        <v>0</v>
      </c>
      <c r="E32" s="27">
        <f>SUM(F32:G32)</f>
        <v>0</v>
      </c>
      <c r="F32" s="25"/>
      <c r="G32" s="26"/>
      <c r="H32" s="28">
        <f t="shared" si="26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/>
      <c r="P32" s="26"/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/>
      <c r="V32" s="26"/>
      <c r="W32" s="29">
        <f t="shared" si="27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0</v>
      </c>
      <c r="C33" s="25">
        <f t="shared" si="28"/>
        <v>0</v>
      </c>
      <c r="D33" s="26">
        <f t="shared" si="28"/>
        <v>0</v>
      </c>
      <c r="E33" s="27">
        <f>SUM(F33:G33)</f>
        <v>0</v>
      </c>
      <c r="F33" s="25"/>
      <c r="G33" s="26"/>
      <c r="H33" s="28">
        <f t="shared" si="26"/>
        <v>0</v>
      </c>
      <c r="I33" s="25">
        <v>0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0</v>
      </c>
      <c r="O33" s="25"/>
      <c r="P33" s="26"/>
      <c r="Q33" s="31">
        <f>SUM(R33:S33)</f>
        <v>0</v>
      </c>
      <c r="R33" s="25">
        <v>0</v>
      </c>
      <c r="S33" s="25">
        <v>0</v>
      </c>
      <c r="T33" s="25">
        <f>SUM(U33:V33)</f>
        <v>0</v>
      </c>
      <c r="U33" s="25"/>
      <c r="V33" s="26"/>
      <c r="W33" s="29">
        <f t="shared" si="27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9">SUM(B27:B33)</f>
        <v>0</v>
      </c>
      <c r="C34" s="110">
        <f t="shared" si="29"/>
        <v>0</v>
      </c>
      <c r="D34" s="110">
        <f t="shared" si="29"/>
        <v>0</v>
      </c>
      <c r="E34" s="110">
        <f t="shared" si="29"/>
        <v>0</v>
      </c>
      <c r="F34" s="111">
        <f t="shared" si="29"/>
        <v>0</v>
      </c>
      <c r="G34" s="111">
        <f t="shared" si="29"/>
        <v>0</v>
      </c>
      <c r="H34" s="110">
        <f t="shared" si="29"/>
        <v>0</v>
      </c>
      <c r="I34" s="111">
        <f t="shared" si="29"/>
        <v>0</v>
      </c>
      <c r="J34" s="111">
        <f t="shared" si="29"/>
        <v>0</v>
      </c>
      <c r="K34" s="110">
        <f t="shared" si="29"/>
        <v>0</v>
      </c>
      <c r="L34" s="111">
        <f t="shared" si="29"/>
        <v>0</v>
      </c>
      <c r="M34" s="111">
        <f t="shared" si="29"/>
        <v>0</v>
      </c>
      <c r="N34" s="110">
        <f t="shared" si="29"/>
        <v>0</v>
      </c>
      <c r="O34" s="111">
        <f t="shared" si="29"/>
        <v>0</v>
      </c>
      <c r="P34" s="111">
        <f t="shared" si="29"/>
        <v>0</v>
      </c>
      <c r="Q34" s="110">
        <f t="shared" si="29"/>
        <v>0</v>
      </c>
      <c r="R34" s="111">
        <f t="shared" si="29"/>
        <v>0</v>
      </c>
      <c r="S34" s="111">
        <f t="shared" si="29"/>
        <v>0</v>
      </c>
      <c r="T34" s="110">
        <f t="shared" si="29"/>
        <v>0</v>
      </c>
      <c r="U34" s="111">
        <f t="shared" si="29"/>
        <v>0</v>
      </c>
      <c r="V34" s="111">
        <f t="shared" si="29"/>
        <v>0</v>
      </c>
      <c r="W34" s="110">
        <f t="shared" si="29"/>
        <v>0</v>
      </c>
      <c r="X34" s="111">
        <f t="shared" si="29"/>
        <v>0</v>
      </c>
      <c r="Y34" s="111">
        <f t="shared" si="29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0">SUM(C35:D35)</f>
        <v>2</v>
      </c>
      <c r="C35" s="25">
        <f>SUM(C33,F35,I35)-SUM(L35,O35,R35)</f>
        <v>1</v>
      </c>
      <c r="D35" s="26">
        <f>SUM(D33,G35,J35)-SUM(M35,P35,S35)</f>
        <v>1</v>
      </c>
      <c r="E35" s="27">
        <f t="shared" ref="E35:E41" si="31">SUM(F35:G35)</f>
        <v>2</v>
      </c>
      <c r="F35" s="25">
        <v>1</v>
      </c>
      <c r="G35" s="26">
        <v>1</v>
      </c>
      <c r="H35" s="28">
        <f t="shared" ref="H35:H39" si="32">SUM(I35:J35)</f>
        <v>0</v>
      </c>
      <c r="I35" s="25">
        <v>0</v>
      </c>
      <c r="J35" s="26">
        <v>0</v>
      </c>
      <c r="K35" s="27">
        <f t="shared" ref="K35:K41" si="33">SUM(L35:M35)</f>
        <v>0</v>
      </c>
      <c r="L35" s="25">
        <v>0</v>
      </c>
      <c r="M35" s="25">
        <v>0</v>
      </c>
      <c r="N35" s="25">
        <f t="shared" ref="N35:N41" si="34">SUM(O35:P35)</f>
        <v>0</v>
      </c>
      <c r="O35" s="25">
        <v>0</v>
      </c>
      <c r="P35" s="26">
        <v>0</v>
      </c>
      <c r="Q35" s="31">
        <f t="shared" ref="Q35:Q41" si="35">SUM(R35:S35)</f>
        <v>0</v>
      </c>
      <c r="R35" s="25">
        <v>0</v>
      </c>
      <c r="S35" s="25">
        <v>0</v>
      </c>
      <c r="T35" s="25">
        <f t="shared" ref="T35:T41" si="36">SUM(U35:V35)</f>
        <v>0</v>
      </c>
      <c r="U35" s="25">
        <v>0</v>
      </c>
      <c r="V35" s="26">
        <v>0</v>
      </c>
      <c r="W35" s="29">
        <f t="shared" ref="W35:W39" si="37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0"/>
        <v>2</v>
      </c>
      <c r="C36" s="25">
        <f t="shared" ref="C36:D39" si="38">SUM(C35,F36,I36)-SUM(L36,O36,R36)</f>
        <v>1</v>
      </c>
      <c r="D36" s="26">
        <f t="shared" si="38"/>
        <v>1</v>
      </c>
      <c r="E36" s="27">
        <f t="shared" si="31"/>
        <v>0</v>
      </c>
      <c r="F36" s="25">
        <v>0</v>
      </c>
      <c r="G36" s="26">
        <v>0</v>
      </c>
      <c r="H36" s="28">
        <f t="shared" si="32"/>
        <v>0</v>
      </c>
      <c r="I36" s="25">
        <v>0</v>
      </c>
      <c r="J36" s="26">
        <v>0</v>
      </c>
      <c r="K36" s="27">
        <f t="shared" si="33"/>
        <v>0</v>
      </c>
      <c r="L36" s="25">
        <v>0</v>
      </c>
      <c r="M36" s="25">
        <v>0</v>
      </c>
      <c r="N36" s="25">
        <f t="shared" si="34"/>
        <v>0</v>
      </c>
      <c r="O36" s="25">
        <v>0</v>
      </c>
      <c r="P36" s="26">
        <v>0</v>
      </c>
      <c r="Q36" s="31">
        <f t="shared" si="35"/>
        <v>0</v>
      </c>
      <c r="R36" s="25">
        <v>0</v>
      </c>
      <c r="S36" s="25">
        <v>0</v>
      </c>
      <c r="T36" s="25">
        <f t="shared" si="36"/>
        <v>0</v>
      </c>
      <c r="U36" s="25">
        <v>0</v>
      </c>
      <c r="V36" s="26">
        <v>0</v>
      </c>
      <c r="W36" s="29">
        <f t="shared" si="37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0"/>
        <v>0</v>
      </c>
      <c r="C37" s="25">
        <f t="shared" si="38"/>
        <v>0</v>
      </c>
      <c r="D37" s="26">
        <f t="shared" si="38"/>
        <v>0</v>
      </c>
      <c r="E37" s="27">
        <f t="shared" si="31"/>
        <v>0</v>
      </c>
      <c r="F37" s="25">
        <v>0</v>
      </c>
      <c r="G37" s="26">
        <v>0</v>
      </c>
      <c r="H37" s="28">
        <f t="shared" si="32"/>
        <v>0</v>
      </c>
      <c r="I37" s="25">
        <v>0</v>
      </c>
      <c r="J37" s="26">
        <v>0</v>
      </c>
      <c r="K37" s="27">
        <f t="shared" si="33"/>
        <v>0</v>
      </c>
      <c r="L37" s="25">
        <v>0</v>
      </c>
      <c r="M37" s="25">
        <v>0</v>
      </c>
      <c r="N37" s="25">
        <f t="shared" si="34"/>
        <v>2</v>
      </c>
      <c r="O37" s="25">
        <v>1</v>
      </c>
      <c r="P37" s="26">
        <v>1</v>
      </c>
      <c r="Q37" s="31">
        <f t="shared" si="35"/>
        <v>0</v>
      </c>
      <c r="R37" s="25">
        <v>0</v>
      </c>
      <c r="S37" s="25">
        <v>0</v>
      </c>
      <c r="T37" s="25">
        <f t="shared" si="36"/>
        <v>4</v>
      </c>
      <c r="U37" s="25">
        <v>2</v>
      </c>
      <c r="V37" s="26">
        <v>2</v>
      </c>
      <c r="W37" s="29">
        <f t="shared" si="37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0"/>
        <v>0</v>
      </c>
      <c r="C38" s="25">
        <f t="shared" si="38"/>
        <v>0</v>
      </c>
      <c r="D38" s="26">
        <f t="shared" si="38"/>
        <v>0</v>
      </c>
      <c r="E38" s="27">
        <f t="shared" si="31"/>
        <v>0</v>
      </c>
      <c r="F38" s="25">
        <v>0</v>
      </c>
      <c r="G38" s="26">
        <v>0</v>
      </c>
      <c r="H38" s="28">
        <f t="shared" si="32"/>
        <v>0</v>
      </c>
      <c r="I38" s="25">
        <v>0</v>
      </c>
      <c r="J38" s="26">
        <v>0</v>
      </c>
      <c r="K38" s="27">
        <f t="shared" si="33"/>
        <v>0</v>
      </c>
      <c r="L38" s="25">
        <v>0</v>
      </c>
      <c r="M38" s="25">
        <v>0</v>
      </c>
      <c r="N38" s="25">
        <f t="shared" si="34"/>
        <v>0</v>
      </c>
      <c r="O38" s="25">
        <v>0</v>
      </c>
      <c r="P38" s="26">
        <v>0</v>
      </c>
      <c r="Q38" s="31">
        <f t="shared" si="35"/>
        <v>0</v>
      </c>
      <c r="R38" s="25">
        <v>0</v>
      </c>
      <c r="S38" s="25">
        <v>0</v>
      </c>
      <c r="T38" s="25">
        <f t="shared" si="36"/>
        <v>0</v>
      </c>
      <c r="U38" s="25">
        <v>0</v>
      </c>
      <c r="V38" s="26">
        <v>0</v>
      </c>
      <c r="W38" s="29">
        <f t="shared" si="37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0"/>
        <v>0</v>
      </c>
      <c r="C39" s="25">
        <f t="shared" si="38"/>
        <v>0</v>
      </c>
      <c r="D39" s="26">
        <f t="shared" si="38"/>
        <v>0</v>
      </c>
      <c r="E39" s="27">
        <f t="shared" si="31"/>
        <v>0</v>
      </c>
      <c r="F39" s="25">
        <v>0</v>
      </c>
      <c r="G39" s="26">
        <v>0</v>
      </c>
      <c r="H39" s="28">
        <f t="shared" si="32"/>
        <v>0</v>
      </c>
      <c r="I39" s="25">
        <v>0</v>
      </c>
      <c r="J39" s="26">
        <v>0</v>
      </c>
      <c r="K39" s="27">
        <f t="shared" si="33"/>
        <v>0</v>
      </c>
      <c r="L39" s="25">
        <v>0</v>
      </c>
      <c r="M39" s="25">
        <v>0</v>
      </c>
      <c r="N39" s="25">
        <f t="shared" si="34"/>
        <v>0</v>
      </c>
      <c r="O39" s="25">
        <v>0</v>
      </c>
      <c r="P39" s="26">
        <v>0</v>
      </c>
      <c r="Q39" s="31">
        <f t="shared" si="35"/>
        <v>0</v>
      </c>
      <c r="R39" s="25">
        <v>0</v>
      </c>
      <c r="S39" s="25">
        <v>0</v>
      </c>
      <c r="T39" s="25">
        <f t="shared" si="36"/>
        <v>0</v>
      </c>
      <c r="U39" s="25">
        <v>0</v>
      </c>
      <c r="V39" s="26">
        <v>0</v>
      </c>
      <c r="W39" s="29">
        <f t="shared" si="37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9">SUM(C40:D40)</f>
        <v>0</v>
      </c>
      <c r="C40" s="25">
        <f t="shared" ref="C40:C41" si="40">SUM(C39,F40,I40)-SUM(L40,O40,R40)</f>
        <v>0</v>
      </c>
      <c r="D40" s="26">
        <f t="shared" ref="D40:D41" si="41">SUM(D39,G40,J40)-SUM(M40,P40,S40)</f>
        <v>0</v>
      </c>
      <c r="E40" s="27">
        <f t="shared" si="31"/>
        <v>0</v>
      </c>
      <c r="F40" s="25">
        <v>0</v>
      </c>
      <c r="G40" s="26">
        <v>0</v>
      </c>
      <c r="H40" s="28">
        <f t="shared" ref="H40:H41" si="42">SUM(I40:J40)</f>
        <v>0</v>
      </c>
      <c r="I40" s="25">
        <v>0</v>
      </c>
      <c r="J40" s="26">
        <v>0</v>
      </c>
      <c r="K40" s="27">
        <f t="shared" si="33"/>
        <v>0</v>
      </c>
      <c r="L40" s="25">
        <v>0</v>
      </c>
      <c r="M40" s="25">
        <v>0</v>
      </c>
      <c r="N40" s="25">
        <f t="shared" si="34"/>
        <v>0</v>
      </c>
      <c r="O40" s="25">
        <v>0</v>
      </c>
      <c r="P40" s="26">
        <v>0</v>
      </c>
      <c r="Q40" s="31">
        <f t="shared" si="35"/>
        <v>0</v>
      </c>
      <c r="R40" s="25">
        <v>0</v>
      </c>
      <c r="S40" s="25">
        <v>0</v>
      </c>
      <c r="T40" s="25">
        <f t="shared" si="36"/>
        <v>0</v>
      </c>
      <c r="U40" s="25">
        <v>0</v>
      </c>
      <c r="V40" s="26">
        <v>0</v>
      </c>
      <c r="W40" s="29">
        <f t="shared" ref="W40:W41" si="43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9"/>
        <v>0</v>
      </c>
      <c r="C41" s="25">
        <f t="shared" si="40"/>
        <v>0</v>
      </c>
      <c r="D41" s="26">
        <f t="shared" si="41"/>
        <v>0</v>
      </c>
      <c r="E41" s="27">
        <f t="shared" si="31"/>
        <v>0</v>
      </c>
      <c r="F41" s="25">
        <v>0</v>
      </c>
      <c r="G41" s="26">
        <v>0</v>
      </c>
      <c r="H41" s="28">
        <f t="shared" si="42"/>
        <v>0</v>
      </c>
      <c r="I41" s="25">
        <v>0</v>
      </c>
      <c r="J41" s="26">
        <v>0</v>
      </c>
      <c r="K41" s="27">
        <f t="shared" si="33"/>
        <v>0</v>
      </c>
      <c r="L41" s="25">
        <v>0</v>
      </c>
      <c r="M41" s="25">
        <v>0</v>
      </c>
      <c r="N41" s="25">
        <f t="shared" si="34"/>
        <v>0</v>
      </c>
      <c r="O41" s="25">
        <v>0</v>
      </c>
      <c r="P41" s="26">
        <v>0</v>
      </c>
      <c r="Q41" s="31">
        <f t="shared" si="35"/>
        <v>0</v>
      </c>
      <c r="R41" s="25">
        <v>0</v>
      </c>
      <c r="S41" s="25">
        <v>0</v>
      </c>
      <c r="T41" s="25">
        <f t="shared" si="36"/>
        <v>0</v>
      </c>
      <c r="U41" s="25">
        <v>0</v>
      </c>
      <c r="V41" s="26">
        <v>0</v>
      </c>
      <c r="W41" s="29">
        <f t="shared" si="43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4">SUM(B35:B41)</f>
        <v>4</v>
      </c>
      <c r="C42" s="110">
        <f t="shared" si="44"/>
        <v>2</v>
      </c>
      <c r="D42" s="110">
        <f t="shared" si="44"/>
        <v>2</v>
      </c>
      <c r="E42" s="110">
        <f t="shared" si="44"/>
        <v>2</v>
      </c>
      <c r="F42" s="110">
        <f t="shared" si="44"/>
        <v>1</v>
      </c>
      <c r="G42" s="110">
        <f t="shared" si="44"/>
        <v>1</v>
      </c>
      <c r="H42" s="110">
        <f t="shared" si="44"/>
        <v>0</v>
      </c>
      <c r="I42" s="110">
        <f t="shared" si="44"/>
        <v>0</v>
      </c>
      <c r="J42" s="110">
        <f t="shared" si="44"/>
        <v>0</v>
      </c>
      <c r="K42" s="110">
        <f t="shared" si="44"/>
        <v>0</v>
      </c>
      <c r="L42" s="110">
        <f t="shared" si="44"/>
        <v>0</v>
      </c>
      <c r="M42" s="110">
        <f t="shared" si="44"/>
        <v>0</v>
      </c>
      <c r="N42" s="110">
        <f t="shared" si="44"/>
        <v>2</v>
      </c>
      <c r="O42" s="110">
        <f t="shared" si="44"/>
        <v>1</v>
      </c>
      <c r="P42" s="110">
        <f t="shared" si="44"/>
        <v>1</v>
      </c>
      <c r="Q42" s="110">
        <f t="shared" si="44"/>
        <v>0</v>
      </c>
      <c r="R42" s="110">
        <f t="shared" si="44"/>
        <v>0</v>
      </c>
      <c r="S42" s="110">
        <f t="shared" si="44"/>
        <v>0</v>
      </c>
      <c r="T42" s="110">
        <f t="shared" si="44"/>
        <v>4</v>
      </c>
      <c r="U42" s="110">
        <f t="shared" si="44"/>
        <v>2</v>
      </c>
      <c r="V42" s="110">
        <f t="shared" si="44"/>
        <v>2</v>
      </c>
      <c r="W42" s="110">
        <f t="shared" si="44"/>
        <v>0</v>
      </c>
      <c r="X42" s="110">
        <f t="shared" si="44"/>
        <v>0</v>
      </c>
      <c r="Y42" s="110">
        <f t="shared" si="44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5</v>
      </c>
      <c r="C43" s="211">
        <f t="shared" ref="C43:Y43" si="45">SUM(C10,C18,C26,C34,C42)</f>
        <v>3</v>
      </c>
      <c r="D43" s="211">
        <f t="shared" si="45"/>
        <v>2</v>
      </c>
      <c r="E43" s="211">
        <f t="shared" si="45"/>
        <v>3</v>
      </c>
      <c r="F43" s="211">
        <f t="shared" si="45"/>
        <v>2</v>
      </c>
      <c r="G43" s="211">
        <f t="shared" si="45"/>
        <v>1</v>
      </c>
      <c r="H43" s="211">
        <f t="shared" si="45"/>
        <v>0</v>
      </c>
      <c r="I43" s="211">
        <f t="shared" si="45"/>
        <v>0</v>
      </c>
      <c r="J43" s="211">
        <f t="shared" si="45"/>
        <v>0</v>
      </c>
      <c r="K43" s="211">
        <f t="shared" si="45"/>
        <v>0</v>
      </c>
      <c r="L43" s="211">
        <f t="shared" si="45"/>
        <v>0</v>
      </c>
      <c r="M43" s="211">
        <f t="shared" si="45"/>
        <v>0</v>
      </c>
      <c r="N43" s="211">
        <f t="shared" si="45"/>
        <v>3</v>
      </c>
      <c r="O43" s="211">
        <f t="shared" si="45"/>
        <v>2</v>
      </c>
      <c r="P43" s="211">
        <f t="shared" si="45"/>
        <v>1</v>
      </c>
      <c r="Q43" s="211">
        <f t="shared" si="45"/>
        <v>0</v>
      </c>
      <c r="R43" s="211">
        <f t="shared" si="45"/>
        <v>0</v>
      </c>
      <c r="S43" s="211">
        <f t="shared" si="45"/>
        <v>0</v>
      </c>
      <c r="T43" s="211">
        <f t="shared" si="45"/>
        <v>5</v>
      </c>
      <c r="U43" s="211">
        <f t="shared" si="45"/>
        <v>3</v>
      </c>
      <c r="V43" s="211">
        <f t="shared" si="45"/>
        <v>2</v>
      </c>
      <c r="W43" s="211">
        <f t="shared" si="45"/>
        <v>0</v>
      </c>
      <c r="X43" s="211">
        <f t="shared" si="45"/>
        <v>0</v>
      </c>
      <c r="Y43" s="211">
        <f t="shared" si="45"/>
        <v>0</v>
      </c>
      <c r="Z43" s="212"/>
      <c r="AA43" s="213"/>
      <c r="AB43" s="110">
        <f>SUM(AB38:AB42)</f>
        <v>0</v>
      </c>
    </row>
    <row r="44" spans="1:28" ht="15.95" customHeight="1">
      <c r="K44" s="6"/>
      <c r="N44" s="6">
        <f>SUM(AC7,E43,H43)-SUM(K43,N43,Q43)</f>
        <v>0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W5:Y5"/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H5:J5"/>
    <mergeCell ref="K5:M5"/>
    <mergeCell ref="N5:P5"/>
    <mergeCell ref="Q5:S5"/>
    <mergeCell ref="T5:V5"/>
  </mergeCells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16"/>
  <dimension ref="A1:AC130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B43" sqref="B4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61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78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5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4</v>
      </c>
    </row>
    <row r="7" spans="1:29" s="2" customFormat="1" ht="15.95" customHeight="1">
      <c r="A7" s="24">
        <v>1</v>
      </c>
      <c r="B7" s="25">
        <f>SUM(C7:D7)</f>
        <v>8</v>
      </c>
      <c r="C7" s="25">
        <f>SUM(AC5,F7,I7)-SUM(L7,O7,R7)</f>
        <v>4</v>
      </c>
      <c r="D7" s="25">
        <f>SUM(AC6,G7,J7)-SUM(M7,P7,S7)</f>
        <v>4</v>
      </c>
      <c r="E7" s="27">
        <f t="shared" ref="E7:E30" si="0">SUM(F7:G7)</f>
        <v>0</v>
      </c>
      <c r="F7" s="25">
        <v>0</v>
      </c>
      <c r="G7" s="26">
        <v>0</v>
      </c>
      <c r="H7" s="27">
        <f t="shared" ref="H7:H9" si="1">SUM(I7:J7)</f>
        <v>0</v>
      </c>
      <c r="I7" s="25">
        <v>0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1</v>
      </c>
      <c r="O7" s="25">
        <v>1</v>
      </c>
      <c r="P7" s="25">
        <v>0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5</v>
      </c>
      <c r="U7" s="28">
        <v>5</v>
      </c>
      <c r="V7" s="25">
        <v>0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9</v>
      </c>
    </row>
    <row r="8" spans="1:29" s="2" customFormat="1" ht="15.95" customHeight="1">
      <c r="A8" s="24">
        <v>2</v>
      </c>
      <c r="B8" s="25">
        <f t="shared" ref="B8:B9" si="6">SUM(C8:D8)</f>
        <v>8</v>
      </c>
      <c r="C8" s="25">
        <f t="shared" ref="C8:D8" si="7">SUM(C7,F8,I8)-SUM(L8,O8,R8)</f>
        <v>4</v>
      </c>
      <c r="D8" s="26">
        <f t="shared" si="7"/>
        <v>4</v>
      </c>
      <c r="E8" s="27">
        <f t="shared" si="0"/>
        <v>0</v>
      </c>
      <c r="F8" s="25">
        <v>0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3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7</v>
      </c>
      <c r="C9" s="25">
        <f>SUM(C8,F9,I9)-SUM(L9,O9,R9)</f>
        <v>4</v>
      </c>
      <c r="D9" s="25">
        <f>SUM(D8,G9,J9)-SUM(M9,P9,S9)</f>
        <v>3</v>
      </c>
      <c r="E9" s="27">
        <f t="shared" si="0"/>
        <v>0</v>
      </c>
      <c r="F9" s="25">
        <v>0</v>
      </c>
      <c r="G9" s="26">
        <v>0</v>
      </c>
      <c r="H9" s="27">
        <f t="shared" si="1"/>
        <v>1</v>
      </c>
      <c r="I9" s="25">
        <v>1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2</v>
      </c>
      <c r="O9" s="25">
        <v>1</v>
      </c>
      <c r="P9" s="25">
        <v>1</v>
      </c>
      <c r="Q9" s="31">
        <f t="shared" si="4"/>
        <v>0</v>
      </c>
      <c r="R9" s="25">
        <v>0</v>
      </c>
      <c r="S9" s="25">
        <v>0</v>
      </c>
      <c r="T9" s="29">
        <f t="shared" si="8"/>
        <v>47</v>
      </c>
      <c r="U9" s="28">
        <v>6</v>
      </c>
      <c r="V9" s="25">
        <v>41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23</v>
      </c>
      <c r="C10" s="108">
        <f t="shared" si="9"/>
        <v>12</v>
      </c>
      <c r="D10" s="108">
        <f t="shared" si="9"/>
        <v>11</v>
      </c>
      <c r="E10" s="108">
        <f t="shared" si="9"/>
        <v>0</v>
      </c>
      <c r="F10" s="108">
        <f t="shared" si="9"/>
        <v>0</v>
      </c>
      <c r="G10" s="108">
        <f t="shared" si="9"/>
        <v>0</v>
      </c>
      <c r="H10" s="108">
        <f t="shared" si="9"/>
        <v>1</v>
      </c>
      <c r="I10" s="108">
        <f t="shared" si="9"/>
        <v>1</v>
      </c>
      <c r="J10" s="108">
        <f t="shared" si="9"/>
        <v>0</v>
      </c>
      <c r="K10" s="108">
        <f t="shared" si="9"/>
        <v>0</v>
      </c>
      <c r="L10" s="108">
        <f t="shared" si="9"/>
        <v>0</v>
      </c>
      <c r="M10" s="108">
        <f t="shared" si="9"/>
        <v>0</v>
      </c>
      <c r="N10" s="108">
        <f t="shared" si="9"/>
        <v>3</v>
      </c>
      <c r="O10" s="108">
        <f t="shared" si="9"/>
        <v>2</v>
      </c>
      <c r="P10" s="108">
        <f t="shared" si="9"/>
        <v>1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52</v>
      </c>
      <c r="U10" s="108">
        <f t="shared" si="9"/>
        <v>11</v>
      </c>
      <c r="V10" s="108">
        <f t="shared" si="9"/>
        <v>41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7</v>
      </c>
      <c r="C11" s="25">
        <f>SUM(C9,F11,I11)-SUM(L11,O11,R11)</f>
        <v>4</v>
      </c>
      <c r="D11" s="25">
        <f>SUM(D9,G11,J11)-SUM(M11,P11,S11)</f>
        <v>3</v>
      </c>
      <c r="E11" s="27">
        <f t="shared" si="0"/>
        <v>0</v>
      </c>
      <c r="F11" s="25">
        <v>0</v>
      </c>
      <c r="G11" s="26">
        <v>0</v>
      </c>
      <c r="H11" s="27">
        <f t="shared" ref="H11:H17" si="11">SUM(I11:J11)</f>
        <v>0</v>
      </c>
      <c r="I11" s="25">
        <v>0</v>
      </c>
      <c r="J11" s="26">
        <v>0</v>
      </c>
      <c r="K11" s="28">
        <f t="shared" ref="K11:K17" si="12">SUM(L11:M11)</f>
        <v>0</v>
      </c>
      <c r="L11" s="25">
        <v>0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6</v>
      </c>
      <c r="C12" s="25">
        <f t="shared" ref="C12:D17" si="15">SUM(C11,F12,I12)-SUM(L12,O12,R12)</f>
        <v>4</v>
      </c>
      <c r="D12" s="26">
        <f t="shared" si="15"/>
        <v>2</v>
      </c>
      <c r="E12" s="27">
        <f t="shared" si="0"/>
        <v>0</v>
      </c>
      <c r="F12" s="25">
        <v>0</v>
      </c>
      <c r="G12" s="26">
        <v>0</v>
      </c>
      <c r="H12" s="27">
        <f t="shared" si="11"/>
        <v>0</v>
      </c>
      <c r="I12" s="25">
        <v>0</v>
      </c>
      <c r="J12" s="26">
        <v>0</v>
      </c>
      <c r="K12" s="27">
        <f t="shared" si="12"/>
        <v>0</v>
      </c>
      <c r="L12" s="25">
        <v>0</v>
      </c>
      <c r="M12" s="25">
        <v>0</v>
      </c>
      <c r="N12" s="25">
        <f t="shared" si="3"/>
        <v>1</v>
      </c>
      <c r="O12" s="25">
        <v>0</v>
      </c>
      <c r="P12" s="25">
        <v>1</v>
      </c>
      <c r="Q12" s="31">
        <f t="shared" si="13"/>
        <v>0</v>
      </c>
      <c r="R12" s="25">
        <v>0</v>
      </c>
      <c r="S12" s="25">
        <v>0</v>
      </c>
      <c r="T12" s="29">
        <f t="shared" si="8"/>
        <v>10</v>
      </c>
      <c r="U12" s="28">
        <v>0</v>
      </c>
      <c r="V12" s="25">
        <v>10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6</v>
      </c>
      <c r="C13" s="25">
        <f t="shared" si="15"/>
        <v>4</v>
      </c>
      <c r="D13" s="26">
        <f t="shared" si="15"/>
        <v>2</v>
      </c>
      <c r="E13" s="27">
        <f t="shared" si="0"/>
        <v>0</v>
      </c>
      <c r="F13" s="25">
        <v>0</v>
      </c>
      <c r="G13" s="26">
        <v>0</v>
      </c>
      <c r="H13" s="27">
        <f t="shared" si="11"/>
        <v>0</v>
      </c>
      <c r="I13" s="25">
        <v>0</v>
      </c>
      <c r="J13" s="26">
        <v>0</v>
      </c>
      <c r="K13" s="28">
        <f t="shared" si="12"/>
        <v>0</v>
      </c>
      <c r="L13" s="25">
        <v>0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13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7</v>
      </c>
      <c r="C14" s="25">
        <f t="shared" si="15"/>
        <v>4</v>
      </c>
      <c r="D14" s="26">
        <f t="shared" si="15"/>
        <v>3</v>
      </c>
      <c r="E14" s="27">
        <f t="shared" si="0"/>
        <v>0</v>
      </c>
      <c r="F14" s="25">
        <v>0</v>
      </c>
      <c r="G14" s="26">
        <v>0</v>
      </c>
      <c r="H14" s="27">
        <f t="shared" si="11"/>
        <v>1</v>
      </c>
      <c r="I14" s="25">
        <v>0</v>
      </c>
      <c r="J14" s="26">
        <v>1</v>
      </c>
      <c r="K14" s="27">
        <f t="shared" si="12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3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7</v>
      </c>
      <c r="C15" s="25">
        <f t="shared" si="15"/>
        <v>4</v>
      </c>
      <c r="D15" s="26">
        <f t="shared" si="15"/>
        <v>3</v>
      </c>
      <c r="E15" s="27">
        <f t="shared" si="0"/>
        <v>0</v>
      </c>
      <c r="F15" s="25">
        <v>0</v>
      </c>
      <c r="G15" s="26">
        <v>0</v>
      </c>
      <c r="H15" s="27">
        <f t="shared" si="11"/>
        <v>0</v>
      </c>
      <c r="I15" s="25">
        <v>0</v>
      </c>
      <c r="J15" s="26">
        <v>0</v>
      </c>
      <c r="K15" s="28">
        <f t="shared" si="12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3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8</v>
      </c>
      <c r="C16" s="25">
        <f t="shared" si="15"/>
        <v>5</v>
      </c>
      <c r="D16" s="26">
        <f t="shared" si="15"/>
        <v>3</v>
      </c>
      <c r="E16" s="27">
        <f t="shared" si="0"/>
        <v>1</v>
      </c>
      <c r="F16" s="25">
        <v>1</v>
      </c>
      <c r="G16" s="26">
        <v>0</v>
      </c>
      <c r="H16" s="27">
        <f t="shared" si="11"/>
        <v>1</v>
      </c>
      <c r="I16" s="25">
        <v>1</v>
      </c>
      <c r="J16" s="26">
        <v>0</v>
      </c>
      <c r="K16" s="27">
        <f t="shared" si="12"/>
        <v>0</v>
      </c>
      <c r="L16" s="25">
        <v>0</v>
      </c>
      <c r="M16" s="25">
        <v>0</v>
      </c>
      <c r="N16" s="25">
        <f t="shared" si="3"/>
        <v>1</v>
      </c>
      <c r="O16" s="25">
        <v>1</v>
      </c>
      <c r="P16" s="25">
        <v>0</v>
      </c>
      <c r="Q16" s="31">
        <f t="shared" si="13"/>
        <v>0</v>
      </c>
      <c r="R16" s="25">
        <v>0</v>
      </c>
      <c r="S16" s="25">
        <v>0</v>
      </c>
      <c r="T16" s="29">
        <f t="shared" si="8"/>
        <v>6</v>
      </c>
      <c r="U16" s="28">
        <v>6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7</v>
      </c>
      <c r="C17" s="25">
        <f t="shared" si="15"/>
        <v>4</v>
      </c>
      <c r="D17" s="26">
        <f t="shared" si="15"/>
        <v>3</v>
      </c>
      <c r="E17" s="27">
        <f>SUM(F17:G17)</f>
        <v>0</v>
      </c>
      <c r="F17" s="25">
        <v>0</v>
      </c>
      <c r="G17" s="26">
        <v>0</v>
      </c>
      <c r="H17" s="27">
        <f t="shared" si="11"/>
        <v>0</v>
      </c>
      <c r="I17" s="25">
        <v>0</v>
      </c>
      <c r="J17" s="26">
        <v>0</v>
      </c>
      <c r="K17" s="27">
        <f t="shared" si="12"/>
        <v>0</v>
      </c>
      <c r="L17" s="25">
        <v>0</v>
      </c>
      <c r="M17" s="25">
        <v>0</v>
      </c>
      <c r="N17" s="25">
        <f>SUM(O17:P17)</f>
        <v>1</v>
      </c>
      <c r="O17" s="25">
        <v>1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>SUM(U17:V17)</f>
        <v>12</v>
      </c>
      <c r="U17" s="28">
        <v>12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48</v>
      </c>
      <c r="C18" s="108">
        <f t="shared" si="16"/>
        <v>29</v>
      </c>
      <c r="D18" s="108">
        <f t="shared" si="16"/>
        <v>19</v>
      </c>
      <c r="E18" s="110">
        <f t="shared" si="16"/>
        <v>1</v>
      </c>
      <c r="F18" s="108">
        <f t="shared" si="16"/>
        <v>1</v>
      </c>
      <c r="G18" s="108">
        <f t="shared" si="16"/>
        <v>0</v>
      </c>
      <c r="H18" s="108">
        <f t="shared" si="16"/>
        <v>2</v>
      </c>
      <c r="I18" s="108">
        <f t="shared" si="16"/>
        <v>1</v>
      </c>
      <c r="J18" s="108">
        <f t="shared" si="16"/>
        <v>1</v>
      </c>
      <c r="K18" s="110">
        <f t="shared" si="16"/>
        <v>0</v>
      </c>
      <c r="L18" s="108">
        <f t="shared" si="16"/>
        <v>0</v>
      </c>
      <c r="M18" s="108">
        <f t="shared" si="16"/>
        <v>0</v>
      </c>
      <c r="N18" s="108">
        <f t="shared" si="16"/>
        <v>3</v>
      </c>
      <c r="O18" s="108">
        <f t="shared" si="16"/>
        <v>2</v>
      </c>
      <c r="P18" s="108">
        <f t="shared" si="16"/>
        <v>1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28</v>
      </c>
      <c r="U18" s="108">
        <f>SUM(U11:U17)</f>
        <v>18</v>
      </c>
      <c r="V18" s="108">
        <f>SUM(V11:V17)</f>
        <v>10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8</v>
      </c>
      <c r="C19" s="25">
        <f>SUM(C17,F19,I19)-SUM(L19,O19,R19)</f>
        <v>5</v>
      </c>
      <c r="D19" s="26">
        <f>SUM(D17,G19,J19)-SUM(M19,P19,S19)</f>
        <v>3</v>
      </c>
      <c r="E19" s="27">
        <f t="shared" si="0"/>
        <v>1</v>
      </c>
      <c r="F19" s="25">
        <v>1</v>
      </c>
      <c r="G19" s="26">
        <v>0</v>
      </c>
      <c r="H19" s="27">
        <f t="shared" ref="H19:H25" si="17">SUM(I19:J19)</f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7">
        <f t="shared" ref="N19:N30" si="18">SUM(O19:P19)</f>
        <v>0</v>
      </c>
      <c r="O19" s="25">
        <v>0</v>
      </c>
      <c r="P19" s="25">
        <v>0</v>
      </c>
      <c r="Q19" s="31">
        <f t="shared" ref="Q19:Q25" si="19">SUM(R19:S19)</f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ref="W19:W25" si="20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1">SUM(C20:D20)</f>
        <v>8</v>
      </c>
      <c r="C20" s="25">
        <f t="shared" ref="C20:D25" si="22">SUM(C19,F20,I20)-SUM(L20,O20,R20)</f>
        <v>4</v>
      </c>
      <c r="D20" s="26">
        <f t="shared" si="22"/>
        <v>4</v>
      </c>
      <c r="E20" s="27">
        <f t="shared" si="0"/>
        <v>0</v>
      </c>
      <c r="F20" s="25">
        <v>0</v>
      </c>
      <c r="G20" s="26">
        <v>0</v>
      </c>
      <c r="H20" s="27">
        <f t="shared" si="17"/>
        <v>1</v>
      </c>
      <c r="I20" s="25">
        <v>0</v>
      </c>
      <c r="J20" s="26">
        <v>1</v>
      </c>
      <c r="K20" s="27">
        <f>SUM(L20:M20)</f>
        <v>0</v>
      </c>
      <c r="L20" s="25">
        <v>0</v>
      </c>
      <c r="M20" s="25">
        <v>0</v>
      </c>
      <c r="N20" s="25">
        <f t="shared" si="18"/>
        <v>1</v>
      </c>
      <c r="O20" s="25">
        <v>1</v>
      </c>
      <c r="P20" s="25">
        <v>0</v>
      </c>
      <c r="Q20" s="31">
        <f t="shared" si="19"/>
        <v>0</v>
      </c>
      <c r="R20" s="25">
        <v>0</v>
      </c>
      <c r="S20" s="25">
        <v>0</v>
      </c>
      <c r="T20" s="25">
        <f t="shared" si="8"/>
        <v>1</v>
      </c>
      <c r="U20" s="28">
        <v>1</v>
      </c>
      <c r="V20" s="25">
        <v>0</v>
      </c>
      <c r="W20" s="29">
        <f t="shared" si="20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1"/>
        <v>8</v>
      </c>
      <c r="C21" s="25">
        <f t="shared" si="22"/>
        <v>3</v>
      </c>
      <c r="D21" s="26">
        <f t="shared" si="22"/>
        <v>5</v>
      </c>
      <c r="E21" s="27">
        <f t="shared" si="0"/>
        <v>0</v>
      </c>
      <c r="F21" s="25">
        <v>0</v>
      </c>
      <c r="G21" s="26">
        <v>0</v>
      </c>
      <c r="H21" s="27">
        <f t="shared" si="17"/>
        <v>1</v>
      </c>
      <c r="I21" s="25">
        <v>0</v>
      </c>
      <c r="J21" s="26">
        <v>1</v>
      </c>
      <c r="K21" s="27">
        <f>SUM(L21:M21)</f>
        <v>0</v>
      </c>
      <c r="L21" s="25">
        <v>0</v>
      </c>
      <c r="M21" s="25">
        <v>0</v>
      </c>
      <c r="N21" s="25">
        <f t="shared" si="18"/>
        <v>1</v>
      </c>
      <c r="O21" s="25">
        <v>1</v>
      </c>
      <c r="P21" s="25">
        <v>0</v>
      </c>
      <c r="Q21" s="32">
        <f t="shared" si="19"/>
        <v>0</v>
      </c>
      <c r="R21" s="25">
        <v>0</v>
      </c>
      <c r="S21" s="25">
        <v>0</v>
      </c>
      <c r="T21" s="25">
        <f t="shared" si="8"/>
        <v>39</v>
      </c>
      <c r="U21" s="28">
        <v>39</v>
      </c>
      <c r="V21" s="25">
        <v>0</v>
      </c>
      <c r="W21" s="29">
        <f t="shared" si="20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1"/>
        <v>9</v>
      </c>
      <c r="C22" s="25">
        <f t="shared" si="22"/>
        <v>3</v>
      </c>
      <c r="D22" s="26">
        <f t="shared" si="22"/>
        <v>6</v>
      </c>
      <c r="E22" s="27">
        <f t="shared" si="0"/>
        <v>2</v>
      </c>
      <c r="F22" s="25">
        <v>1</v>
      </c>
      <c r="G22" s="26">
        <v>1</v>
      </c>
      <c r="H22" s="27">
        <f t="shared" si="17"/>
        <v>2</v>
      </c>
      <c r="I22" s="25">
        <v>1</v>
      </c>
      <c r="J22" s="26">
        <v>1</v>
      </c>
      <c r="K22" s="27">
        <f t="shared" ref="K22:K30" si="23">SUM(L22:M22)</f>
        <v>0</v>
      </c>
      <c r="L22" s="25">
        <v>0</v>
      </c>
      <c r="M22" s="25">
        <v>0</v>
      </c>
      <c r="N22" s="25">
        <f t="shared" si="18"/>
        <v>3</v>
      </c>
      <c r="O22" s="25">
        <v>2</v>
      </c>
      <c r="P22" s="25">
        <v>1</v>
      </c>
      <c r="Q22" s="31">
        <f t="shared" si="19"/>
        <v>0</v>
      </c>
      <c r="R22" s="25">
        <v>0</v>
      </c>
      <c r="S22" s="25">
        <v>0</v>
      </c>
      <c r="T22" s="25">
        <f t="shared" si="8"/>
        <v>25</v>
      </c>
      <c r="U22" s="28">
        <v>10</v>
      </c>
      <c r="V22" s="25">
        <v>15</v>
      </c>
      <c r="W22" s="29">
        <f t="shared" si="20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1"/>
        <v>8</v>
      </c>
      <c r="C23" s="25">
        <f t="shared" si="22"/>
        <v>4</v>
      </c>
      <c r="D23" s="26">
        <f t="shared" si="22"/>
        <v>4</v>
      </c>
      <c r="E23" s="27">
        <f t="shared" si="0"/>
        <v>1</v>
      </c>
      <c r="F23" s="25">
        <v>1</v>
      </c>
      <c r="G23" s="26">
        <v>0</v>
      </c>
      <c r="H23" s="28">
        <f t="shared" si="17"/>
        <v>0</v>
      </c>
      <c r="I23" s="25">
        <v>0</v>
      </c>
      <c r="J23" s="26">
        <v>0</v>
      </c>
      <c r="K23" s="27">
        <f t="shared" si="23"/>
        <v>0</v>
      </c>
      <c r="L23" s="25">
        <v>0</v>
      </c>
      <c r="M23" s="25">
        <v>0</v>
      </c>
      <c r="N23" s="25">
        <f t="shared" si="18"/>
        <v>2</v>
      </c>
      <c r="O23" s="25">
        <v>0</v>
      </c>
      <c r="P23" s="25">
        <v>2</v>
      </c>
      <c r="Q23" s="32">
        <f t="shared" si="19"/>
        <v>0</v>
      </c>
      <c r="R23" s="25">
        <v>0</v>
      </c>
      <c r="S23" s="25">
        <v>0</v>
      </c>
      <c r="T23" s="25">
        <f t="shared" si="8"/>
        <v>9</v>
      </c>
      <c r="U23" s="28">
        <v>0</v>
      </c>
      <c r="V23" s="25">
        <v>9</v>
      </c>
      <c r="W23" s="29">
        <f t="shared" si="20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1"/>
        <v>8</v>
      </c>
      <c r="C24" s="25">
        <f t="shared" si="22"/>
        <v>4</v>
      </c>
      <c r="D24" s="26">
        <f t="shared" si="22"/>
        <v>4</v>
      </c>
      <c r="E24" s="27">
        <f t="shared" si="0"/>
        <v>0</v>
      </c>
      <c r="F24" s="25">
        <v>0</v>
      </c>
      <c r="G24" s="26">
        <v>0</v>
      </c>
      <c r="H24" s="28">
        <f t="shared" si="17"/>
        <v>0</v>
      </c>
      <c r="I24" s="25">
        <v>0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8"/>
        <v>0</v>
      </c>
      <c r="O24" s="25">
        <v>0</v>
      </c>
      <c r="P24" s="25">
        <v>0</v>
      </c>
      <c r="Q24" s="32">
        <f t="shared" si="19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20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1"/>
        <v>8</v>
      </c>
      <c r="C25" s="25">
        <f t="shared" si="22"/>
        <v>4</v>
      </c>
      <c r="D25" s="26">
        <f t="shared" si="22"/>
        <v>4</v>
      </c>
      <c r="E25" s="27">
        <f t="shared" si="0"/>
        <v>0</v>
      </c>
      <c r="F25" s="25">
        <v>0</v>
      </c>
      <c r="G25" s="26">
        <v>0</v>
      </c>
      <c r="H25" s="28">
        <f t="shared" si="17"/>
        <v>0</v>
      </c>
      <c r="I25" s="25">
        <v>0</v>
      </c>
      <c r="J25" s="26">
        <v>0</v>
      </c>
      <c r="K25" s="27">
        <f t="shared" si="23"/>
        <v>0</v>
      </c>
      <c r="L25" s="25">
        <v>0</v>
      </c>
      <c r="M25" s="25">
        <v>0</v>
      </c>
      <c r="N25" s="25">
        <f t="shared" si="18"/>
        <v>0</v>
      </c>
      <c r="O25" s="25">
        <v>0</v>
      </c>
      <c r="P25" s="25">
        <v>0</v>
      </c>
      <c r="Q25" s="32">
        <f t="shared" si="19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0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57</v>
      </c>
      <c r="C26" s="111">
        <f>SUM(C19:C25)</f>
        <v>27</v>
      </c>
      <c r="D26" s="111">
        <f>SUM(D19:D25)</f>
        <v>30</v>
      </c>
      <c r="E26" s="110">
        <f t="shared" ref="E26:Y26" si="24">SUM(E19:E25)</f>
        <v>4</v>
      </c>
      <c r="F26" s="111">
        <f t="shared" si="24"/>
        <v>3</v>
      </c>
      <c r="G26" s="111">
        <f t="shared" si="24"/>
        <v>1</v>
      </c>
      <c r="H26" s="110">
        <f t="shared" si="24"/>
        <v>4</v>
      </c>
      <c r="I26" s="111">
        <f t="shared" si="24"/>
        <v>1</v>
      </c>
      <c r="J26" s="111">
        <f t="shared" si="24"/>
        <v>3</v>
      </c>
      <c r="K26" s="110">
        <f t="shared" si="24"/>
        <v>0</v>
      </c>
      <c r="L26" s="111">
        <f t="shared" si="24"/>
        <v>0</v>
      </c>
      <c r="M26" s="111">
        <f t="shared" si="24"/>
        <v>0</v>
      </c>
      <c r="N26" s="110">
        <f>SUM(N19:N25)</f>
        <v>7</v>
      </c>
      <c r="O26" s="111">
        <f t="shared" si="24"/>
        <v>4</v>
      </c>
      <c r="P26" s="111">
        <f t="shared" si="24"/>
        <v>3</v>
      </c>
      <c r="Q26" s="110">
        <f t="shared" si="24"/>
        <v>0</v>
      </c>
      <c r="R26" s="111">
        <f t="shared" si="24"/>
        <v>0</v>
      </c>
      <c r="S26" s="111">
        <f t="shared" si="24"/>
        <v>0</v>
      </c>
      <c r="T26" s="110">
        <f t="shared" si="24"/>
        <v>74</v>
      </c>
      <c r="U26" s="111">
        <f t="shared" si="24"/>
        <v>50</v>
      </c>
      <c r="V26" s="111">
        <f t="shared" si="24"/>
        <v>24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8</v>
      </c>
      <c r="C27" s="25">
        <f>SUM(C25,F27,I27)-SUM(L27,O27,R27)</f>
        <v>4</v>
      </c>
      <c r="D27" s="26">
        <f>SUM(D25,G27,J27)-SUM(M27,P27,S27)</f>
        <v>4</v>
      </c>
      <c r="E27" s="27">
        <f t="shared" si="0"/>
        <v>0</v>
      </c>
      <c r="F27" s="25">
        <v>0</v>
      </c>
      <c r="G27" s="26">
        <v>0</v>
      </c>
      <c r="H27" s="28">
        <f t="shared" ref="H27:H33" si="26">SUM(I27:J27)</f>
        <v>0</v>
      </c>
      <c r="I27" s="25">
        <v>0</v>
      </c>
      <c r="J27" s="26">
        <v>0</v>
      </c>
      <c r="K27" s="27">
        <f t="shared" si="23"/>
        <v>0</v>
      </c>
      <c r="L27" s="25">
        <v>0</v>
      </c>
      <c r="M27" s="25">
        <v>0</v>
      </c>
      <c r="N27" s="25">
        <f t="shared" si="18"/>
        <v>0</v>
      </c>
      <c r="O27" s="25">
        <v>0</v>
      </c>
      <c r="P27" s="25">
        <v>0</v>
      </c>
      <c r="Q27" s="32">
        <f>SUM(R27:S27)</f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ref="W27:W33" si="27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5"/>
        <v>6</v>
      </c>
      <c r="C28" s="25">
        <f t="shared" ref="C28:D33" si="28">SUM(C27,F28,I28)-SUM(L28,O28,R28)</f>
        <v>3</v>
      </c>
      <c r="D28" s="26">
        <f t="shared" si="28"/>
        <v>3</v>
      </c>
      <c r="E28" s="27">
        <f t="shared" si="0"/>
        <v>0</v>
      </c>
      <c r="F28" s="25">
        <v>0</v>
      </c>
      <c r="G28" s="26">
        <v>0</v>
      </c>
      <c r="H28" s="28">
        <v>0</v>
      </c>
      <c r="I28" s="25">
        <v>0</v>
      </c>
      <c r="J28" s="26">
        <v>0</v>
      </c>
      <c r="K28" s="27">
        <f t="shared" si="23"/>
        <v>0</v>
      </c>
      <c r="L28" s="25">
        <v>0</v>
      </c>
      <c r="M28" s="26">
        <v>0</v>
      </c>
      <c r="N28" s="25">
        <f t="shared" si="18"/>
        <v>2</v>
      </c>
      <c r="O28" s="25">
        <v>1</v>
      </c>
      <c r="P28" s="26">
        <v>1</v>
      </c>
      <c r="Q28" s="27">
        <f>SUM(R28:S28)</f>
        <v>0</v>
      </c>
      <c r="R28" s="25">
        <v>0</v>
      </c>
      <c r="S28" s="26">
        <v>0</v>
      </c>
      <c r="T28" s="25">
        <f t="shared" si="8"/>
        <v>48</v>
      </c>
      <c r="U28" s="25">
        <v>10</v>
      </c>
      <c r="V28" s="26">
        <v>38</v>
      </c>
      <c r="W28" s="29">
        <f t="shared" si="27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5"/>
        <v>4</v>
      </c>
      <c r="C29" s="25">
        <f t="shared" si="28"/>
        <v>3</v>
      </c>
      <c r="D29" s="26">
        <f t="shared" si="28"/>
        <v>1</v>
      </c>
      <c r="E29" s="27">
        <f t="shared" si="0"/>
        <v>1</v>
      </c>
      <c r="F29" s="25">
        <v>1</v>
      </c>
      <c r="G29" s="26">
        <v>0</v>
      </c>
      <c r="H29" s="28">
        <f t="shared" si="26"/>
        <v>0</v>
      </c>
      <c r="I29" s="25">
        <v>0</v>
      </c>
      <c r="J29" s="26">
        <v>0</v>
      </c>
      <c r="K29" s="27">
        <f t="shared" si="23"/>
        <v>0</v>
      </c>
      <c r="L29" s="25">
        <v>0</v>
      </c>
      <c r="M29" s="25">
        <v>0</v>
      </c>
      <c r="N29" s="25">
        <f t="shared" si="18"/>
        <v>3</v>
      </c>
      <c r="O29" s="25">
        <v>1</v>
      </c>
      <c r="P29" s="26">
        <v>2</v>
      </c>
      <c r="Q29" s="31">
        <v>0</v>
      </c>
      <c r="R29" s="25">
        <v>0</v>
      </c>
      <c r="S29" s="25">
        <v>0</v>
      </c>
      <c r="T29" s="25">
        <f t="shared" si="8"/>
        <v>52</v>
      </c>
      <c r="U29" s="25">
        <v>6</v>
      </c>
      <c r="V29" s="26">
        <v>46</v>
      </c>
      <c r="W29" s="29">
        <f t="shared" si="27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4</v>
      </c>
      <c r="C30" s="25">
        <f t="shared" si="28"/>
        <v>3</v>
      </c>
      <c r="D30" s="26">
        <f t="shared" si="28"/>
        <v>1</v>
      </c>
      <c r="E30" s="27">
        <f t="shared" si="0"/>
        <v>0</v>
      </c>
      <c r="F30" s="25">
        <v>0</v>
      </c>
      <c r="G30" s="26">
        <v>0</v>
      </c>
      <c r="H30" s="28">
        <f t="shared" si="26"/>
        <v>1</v>
      </c>
      <c r="I30" s="25">
        <v>1</v>
      </c>
      <c r="J30" s="26">
        <v>0</v>
      </c>
      <c r="K30" s="27">
        <f t="shared" si="23"/>
        <v>0</v>
      </c>
      <c r="L30" s="25">
        <v>0</v>
      </c>
      <c r="M30" s="25">
        <v>0</v>
      </c>
      <c r="N30" s="25">
        <f t="shared" si="18"/>
        <v>1</v>
      </c>
      <c r="O30" s="25">
        <v>1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 t="shared" si="8"/>
        <v>1</v>
      </c>
      <c r="U30" s="25">
        <v>1</v>
      </c>
      <c r="V30" s="26">
        <v>0</v>
      </c>
      <c r="W30" s="29">
        <f t="shared" si="27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6</v>
      </c>
      <c r="C31" s="25">
        <f t="shared" si="28"/>
        <v>3</v>
      </c>
      <c r="D31" s="26">
        <f t="shared" si="28"/>
        <v>3</v>
      </c>
      <c r="E31" s="27">
        <f>SUM(F31:G31)</f>
        <v>0</v>
      </c>
      <c r="F31" s="25">
        <v>0</v>
      </c>
      <c r="G31" s="26">
        <v>0</v>
      </c>
      <c r="H31" s="28">
        <f t="shared" si="26"/>
        <v>2</v>
      </c>
      <c r="I31" s="25">
        <v>0</v>
      </c>
      <c r="J31" s="26">
        <v>2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 t="shared" si="8"/>
        <v>0</v>
      </c>
      <c r="U31" s="25">
        <v>0</v>
      </c>
      <c r="V31" s="26">
        <v>0</v>
      </c>
      <c r="W31" s="29">
        <f t="shared" si="27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5"/>
        <v>8</v>
      </c>
      <c r="C32" s="25">
        <f t="shared" si="28"/>
        <v>5</v>
      </c>
      <c r="D32" s="26">
        <f t="shared" si="28"/>
        <v>3</v>
      </c>
      <c r="E32" s="27">
        <f>SUM(F32:G32)</f>
        <v>0</v>
      </c>
      <c r="F32" s="25">
        <v>0</v>
      </c>
      <c r="G32" s="26">
        <v>0</v>
      </c>
      <c r="H32" s="28">
        <f t="shared" si="26"/>
        <v>2</v>
      </c>
      <c r="I32" s="25">
        <v>2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7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7</v>
      </c>
      <c r="C33" s="25">
        <f t="shared" si="28"/>
        <v>4</v>
      </c>
      <c r="D33" s="26">
        <f t="shared" si="28"/>
        <v>3</v>
      </c>
      <c r="E33" s="27">
        <f>SUM(F33:G33)</f>
        <v>0</v>
      </c>
      <c r="F33" s="25">
        <v>0</v>
      </c>
      <c r="G33" s="26">
        <v>0</v>
      </c>
      <c r="H33" s="28">
        <f t="shared" si="26"/>
        <v>1</v>
      </c>
      <c r="I33" s="25">
        <v>1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2</v>
      </c>
      <c r="O33" s="25">
        <v>2</v>
      </c>
      <c r="P33" s="26">
        <v>0</v>
      </c>
      <c r="Q33" s="31">
        <f>SUM(R33:S33)</f>
        <v>0</v>
      </c>
      <c r="R33" s="25">
        <v>0</v>
      </c>
      <c r="S33" s="25">
        <v>0</v>
      </c>
      <c r="T33" s="25">
        <f t="shared" si="8"/>
        <v>2</v>
      </c>
      <c r="U33" s="25">
        <v>2</v>
      </c>
      <c r="V33" s="26">
        <v>0</v>
      </c>
      <c r="W33" s="29">
        <f t="shared" si="27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9">SUM(B27:B33)</f>
        <v>43</v>
      </c>
      <c r="C34" s="110">
        <f t="shared" si="29"/>
        <v>25</v>
      </c>
      <c r="D34" s="110">
        <f t="shared" si="29"/>
        <v>18</v>
      </c>
      <c r="E34" s="110">
        <f t="shared" si="29"/>
        <v>1</v>
      </c>
      <c r="F34" s="111">
        <f t="shared" si="29"/>
        <v>1</v>
      </c>
      <c r="G34" s="111">
        <f t="shared" si="29"/>
        <v>0</v>
      </c>
      <c r="H34" s="110">
        <f t="shared" si="29"/>
        <v>6</v>
      </c>
      <c r="I34" s="111">
        <f t="shared" si="29"/>
        <v>4</v>
      </c>
      <c r="J34" s="111">
        <f t="shared" si="29"/>
        <v>2</v>
      </c>
      <c r="K34" s="110">
        <f t="shared" si="29"/>
        <v>0</v>
      </c>
      <c r="L34" s="111">
        <f t="shared" si="29"/>
        <v>0</v>
      </c>
      <c r="M34" s="111">
        <f t="shared" si="29"/>
        <v>0</v>
      </c>
      <c r="N34" s="110">
        <f t="shared" si="29"/>
        <v>8</v>
      </c>
      <c r="O34" s="111">
        <f t="shared" si="29"/>
        <v>5</v>
      </c>
      <c r="P34" s="111">
        <f t="shared" si="29"/>
        <v>3</v>
      </c>
      <c r="Q34" s="110">
        <f t="shared" si="29"/>
        <v>0</v>
      </c>
      <c r="R34" s="111">
        <f t="shared" si="29"/>
        <v>0</v>
      </c>
      <c r="S34" s="111">
        <f t="shared" si="29"/>
        <v>0</v>
      </c>
      <c r="T34" s="110">
        <f t="shared" si="29"/>
        <v>103</v>
      </c>
      <c r="U34" s="111">
        <f t="shared" si="29"/>
        <v>19</v>
      </c>
      <c r="V34" s="111">
        <f t="shared" si="29"/>
        <v>84</v>
      </c>
      <c r="W34" s="110">
        <f t="shared" si="29"/>
        <v>0</v>
      </c>
      <c r="X34" s="111">
        <f t="shared" si="29"/>
        <v>0</v>
      </c>
      <c r="Y34" s="111">
        <f t="shared" si="29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0">SUM(C35:D35)</f>
        <v>6</v>
      </c>
      <c r="C35" s="25">
        <f>SUM(C33,F35,I35)-SUM(L35,O35,R35)</f>
        <v>4</v>
      </c>
      <c r="D35" s="26">
        <f>SUM(D33,G35,J35)-SUM(M35,P35,S35)</f>
        <v>2</v>
      </c>
      <c r="E35" s="27">
        <f t="shared" ref="E35:E41" si="31">SUM(F35:G35)</f>
        <v>0</v>
      </c>
      <c r="F35" s="25">
        <v>0</v>
      </c>
      <c r="G35" s="26">
        <v>0</v>
      </c>
      <c r="H35" s="28">
        <f t="shared" ref="H35:H39" si="32">SUM(I35:J35)</f>
        <v>0</v>
      </c>
      <c r="I35" s="25">
        <v>0</v>
      </c>
      <c r="J35" s="26">
        <v>0</v>
      </c>
      <c r="K35" s="27">
        <f t="shared" ref="K35:K41" si="33">SUM(L35:M35)</f>
        <v>0</v>
      </c>
      <c r="L35" s="25">
        <v>0</v>
      </c>
      <c r="M35" s="25">
        <v>0</v>
      </c>
      <c r="N35" s="25">
        <f t="shared" ref="N35:N41" si="34">SUM(O35:P35)</f>
        <v>1</v>
      </c>
      <c r="O35" s="25">
        <v>0</v>
      </c>
      <c r="P35" s="26">
        <v>1</v>
      </c>
      <c r="Q35" s="31">
        <f t="shared" ref="Q35:Q41" si="35">SUM(R35:S35)</f>
        <v>0</v>
      </c>
      <c r="R35" s="25">
        <v>0</v>
      </c>
      <c r="S35" s="25">
        <v>0</v>
      </c>
      <c r="T35" s="25">
        <f t="shared" ref="T35:T41" si="36">SUM(U35:V35)</f>
        <v>14</v>
      </c>
      <c r="U35" s="25">
        <v>0</v>
      </c>
      <c r="V35" s="26">
        <v>14</v>
      </c>
      <c r="W35" s="29"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0"/>
        <v>5</v>
      </c>
      <c r="C36" s="25">
        <f t="shared" ref="C36:D39" si="37">SUM(C35,F36,I36)-SUM(L36,O36,R36)</f>
        <v>4</v>
      </c>
      <c r="D36" s="26">
        <f t="shared" si="37"/>
        <v>1</v>
      </c>
      <c r="E36" s="27">
        <f t="shared" si="31"/>
        <v>0</v>
      </c>
      <c r="F36" s="25">
        <v>0</v>
      </c>
      <c r="G36" s="26">
        <v>0</v>
      </c>
      <c r="H36" s="28">
        <f t="shared" si="32"/>
        <v>0</v>
      </c>
      <c r="I36" s="25">
        <v>0</v>
      </c>
      <c r="J36" s="26">
        <v>0</v>
      </c>
      <c r="K36" s="27">
        <f t="shared" si="33"/>
        <v>0</v>
      </c>
      <c r="L36" s="25">
        <v>0</v>
      </c>
      <c r="M36" s="25">
        <v>0</v>
      </c>
      <c r="N36" s="25">
        <f t="shared" si="34"/>
        <v>1</v>
      </c>
      <c r="O36" s="25">
        <v>0</v>
      </c>
      <c r="P36" s="26">
        <v>1</v>
      </c>
      <c r="Q36" s="31">
        <f t="shared" si="35"/>
        <v>0</v>
      </c>
      <c r="R36" s="25">
        <v>0</v>
      </c>
      <c r="S36" s="25">
        <v>0</v>
      </c>
      <c r="T36" s="25">
        <f t="shared" si="36"/>
        <v>5</v>
      </c>
      <c r="U36" s="25">
        <v>0</v>
      </c>
      <c r="V36" s="26">
        <v>5</v>
      </c>
      <c r="W36" s="29">
        <f t="shared" ref="W36:W39" si="38">SUM(X36:Y36)</f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0"/>
        <v>6</v>
      </c>
      <c r="C37" s="25">
        <f t="shared" si="37"/>
        <v>3</v>
      </c>
      <c r="D37" s="26">
        <f t="shared" si="37"/>
        <v>3</v>
      </c>
      <c r="E37" s="27">
        <f t="shared" si="31"/>
        <v>1</v>
      </c>
      <c r="F37" s="25">
        <v>0</v>
      </c>
      <c r="G37" s="26">
        <v>1</v>
      </c>
      <c r="H37" s="28">
        <f t="shared" si="32"/>
        <v>2</v>
      </c>
      <c r="I37" s="25">
        <v>0</v>
      </c>
      <c r="J37" s="26">
        <v>2</v>
      </c>
      <c r="K37" s="27">
        <f t="shared" si="33"/>
        <v>0</v>
      </c>
      <c r="L37" s="25">
        <v>0</v>
      </c>
      <c r="M37" s="25">
        <v>0</v>
      </c>
      <c r="N37" s="25">
        <f t="shared" si="34"/>
        <v>1</v>
      </c>
      <c r="O37" s="25">
        <v>1</v>
      </c>
      <c r="P37" s="26">
        <v>0</v>
      </c>
      <c r="Q37" s="31">
        <f t="shared" si="35"/>
        <v>1</v>
      </c>
      <c r="R37" s="25">
        <v>0</v>
      </c>
      <c r="S37" s="25">
        <v>1</v>
      </c>
      <c r="T37" s="25">
        <f t="shared" si="36"/>
        <v>18</v>
      </c>
      <c r="U37" s="25">
        <v>12</v>
      </c>
      <c r="V37" s="26">
        <v>6</v>
      </c>
      <c r="W37" s="29">
        <f t="shared" si="38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0"/>
        <v>6</v>
      </c>
      <c r="C38" s="25">
        <f t="shared" si="37"/>
        <v>2</v>
      </c>
      <c r="D38" s="26">
        <f t="shared" si="37"/>
        <v>4</v>
      </c>
      <c r="E38" s="27">
        <f t="shared" si="31"/>
        <v>0</v>
      </c>
      <c r="F38" s="25">
        <v>0</v>
      </c>
      <c r="G38" s="26">
        <v>0</v>
      </c>
      <c r="H38" s="28">
        <f t="shared" si="32"/>
        <v>2</v>
      </c>
      <c r="I38" s="25">
        <v>0</v>
      </c>
      <c r="J38" s="26">
        <v>2</v>
      </c>
      <c r="K38" s="27">
        <f t="shared" si="33"/>
        <v>0</v>
      </c>
      <c r="L38" s="25">
        <v>0</v>
      </c>
      <c r="M38" s="25">
        <v>0</v>
      </c>
      <c r="N38" s="25">
        <f t="shared" si="34"/>
        <v>2</v>
      </c>
      <c r="O38" s="25">
        <v>1</v>
      </c>
      <c r="P38" s="26">
        <v>1</v>
      </c>
      <c r="Q38" s="31">
        <f t="shared" si="35"/>
        <v>0</v>
      </c>
      <c r="R38" s="25">
        <v>0</v>
      </c>
      <c r="S38" s="25">
        <v>0</v>
      </c>
      <c r="T38" s="25">
        <f t="shared" si="36"/>
        <v>13</v>
      </c>
      <c r="U38" s="25">
        <v>11</v>
      </c>
      <c r="V38" s="26">
        <v>2</v>
      </c>
      <c r="W38" s="29">
        <f t="shared" si="38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0"/>
        <v>8</v>
      </c>
      <c r="C39" s="25">
        <f t="shared" si="37"/>
        <v>3</v>
      </c>
      <c r="D39" s="26">
        <f t="shared" si="37"/>
        <v>5</v>
      </c>
      <c r="E39" s="27">
        <f t="shared" si="31"/>
        <v>3</v>
      </c>
      <c r="F39" s="25">
        <v>1</v>
      </c>
      <c r="G39" s="26">
        <v>2</v>
      </c>
      <c r="H39" s="28">
        <f t="shared" si="32"/>
        <v>1</v>
      </c>
      <c r="I39" s="25">
        <v>1</v>
      </c>
      <c r="J39" s="26">
        <v>0</v>
      </c>
      <c r="K39" s="27">
        <f t="shared" si="33"/>
        <v>0</v>
      </c>
      <c r="L39" s="25">
        <v>0</v>
      </c>
      <c r="M39" s="25">
        <v>0</v>
      </c>
      <c r="N39" s="25">
        <f t="shared" si="34"/>
        <v>2</v>
      </c>
      <c r="O39" s="25">
        <v>1</v>
      </c>
      <c r="P39" s="26">
        <v>1</v>
      </c>
      <c r="Q39" s="31">
        <f t="shared" si="35"/>
        <v>0</v>
      </c>
      <c r="R39" s="25">
        <v>0</v>
      </c>
      <c r="S39" s="25">
        <v>0</v>
      </c>
      <c r="T39" s="25">
        <f t="shared" si="36"/>
        <v>6</v>
      </c>
      <c r="U39" s="25">
        <v>5</v>
      </c>
      <c r="V39" s="26">
        <v>1</v>
      </c>
      <c r="W39" s="29">
        <f t="shared" si="38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9">SUM(C40:D40)</f>
        <v>8</v>
      </c>
      <c r="C40" s="25">
        <f t="shared" ref="C40:C41" si="40">SUM(C39,F40,I40)-SUM(L40,O40,R40)</f>
        <v>3</v>
      </c>
      <c r="D40" s="26">
        <f t="shared" ref="D40:D41" si="41">SUM(D39,G40,J40)-SUM(M40,P40,S40)</f>
        <v>5</v>
      </c>
      <c r="E40" s="27">
        <f t="shared" si="31"/>
        <v>0</v>
      </c>
      <c r="F40" s="25">
        <v>0</v>
      </c>
      <c r="G40" s="26">
        <v>0</v>
      </c>
      <c r="H40" s="28">
        <f t="shared" ref="H40:H41" si="42">SUM(I40:J40)</f>
        <v>0</v>
      </c>
      <c r="I40" s="25">
        <v>0</v>
      </c>
      <c r="J40" s="26">
        <v>0</v>
      </c>
      <c r="K40" s="27">
        <f t="shared" si="33"/>
        <v>0</v>
      </c>
      <c r="L40" s="25">
        <v>0</v>
      </c>
      <c r="M40" s="25">
        <v>0</v>
      </c>
      <c r="N40" s="25">
        <f t="shared" si="34"/>
        <v>0</v>
      </c>
      <c r="O40" s="25">
        <v>0</v>
      </c>
      <c r="P40" s="26">
        <v>0</v>
      </c>
      <c r="Q40" s="31">
        <f t="shared" si="35"/>
        <v>0</v>
      </c>
      <c r="R40" s="25">
        <v>0</v>
      </c>
      <c r="S40" s="25">
        <v>0</v>
      </c>
      <c r="T40" s="25">
        <f t="shared" si="36"/>
        <v>0</v>
      </c>
      <c r="U40" s="25">
        <v>0</v>
      </c>
      <c r="V40" s="26">
        <v>0</v>
      </c>
      <c r="W40" s="29">
        <f t="shared" ref="W40:W41" si="43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9"/>
        <v>7</v>
      </c>
      <c r="C41" s="25">
        <f t="shared" si="40"/>
        <v>3</v>
      </c>
      <c r="D41" s="26">
        <f t="shared" si="41"/>
        <v>4</v>
      </c>
      <c r="E41" s="27">
        <f t="shared" si="31"/>
        <v>0</v>
      </c>
      <c r="F41" s="25">
        <v>0</v>
      </c>
      <c r="G41" s="26">
        <v>0</v>
      </c>
      <c r="H41" s="28">
        <f t="shared" si="42"/>
        <v>0</v>
      </c>
      <c r="I41" s="25">
        <v>0</v>
      </c>
      <c r="J41" s="26">
        <v>0</v>
      </c>
      <c r="K41" s="27">
        <f t="shared" si="33"/>
        <v>0</v>
      </c>
      <c r="L41" s="25">
        <v>0</v>
      </c>
      <c r="M41" s="25">
        <v>0</v>
      </c>
      <c r="N41" s="25">
        <f t="shared" si="34"/>
        <v>1</v>
      </c>
      <c r="O41" s="25">
        <v>0</v>
      </c>
      <c r="P41" s="26">
        <v>1</v>
      </c>
      <c r="Q41" s="31">
        <f t="shared" si="35"/>
        <v>0</v>
      </c>
      <c r="R41" s="25">
        <v>0</v>
      </c>
      <c r="S41" s="25">
        <v>0</v>
      </c>
      <c r="T41" s="25">
        <f t="shared" si="36"/>
        <v>3</v>
      </c>
      <c r="U41" s="25">
        <v>0</v>
      </c>
      <c r="V41" s="26">
        <v>3</v>
      </c>
      <c r="W41" s="29">
        <f t="shared" si="43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4">SUM(B35:B41)</f>
        <v>46</v>
      </c>
      <c r="C42" s="110">
        <f t="shared" si="44"/>
        <v>22</v>
      </c>
      <c r="D42" s="110">
        <f t="shared" si="44"/>
        <v>24</v>
      </c>
      <c r="E42" s="110">
        <f t="shared" si="44"/>
        <v>4</v>
      </c>
      <c r="F42" s="110">
        <f t="shared" si="44"/>
        <v>1</v>
      </c>
      <c r="G42" s="110">
        <f t="shared" si="44"/>
        <v>3</v>
      </c>
      <c r="H42" s="110">
        <f t="shared" si="44"/>
        <v>5</v>
      </c>
      <c r="I42" s="110">
        <f t="shared" si="44"/>
        <v>1</v>
      </c>
      <c r="J42" s="110">
        <f t="shared" si="44"/>
        <v>4</v>
      </c>
      <c r="K42" s="110">
        <f t="shared" si="44"/>
        <v>0</v>
      </c>
      <c r="L42" s="110">
        <f t="shared" si="44"/>
        <v>0</v>
      </c>
      <c r="M42" s="110">
        <f t="shared" si="44"/>
        <v>0</v>
      </c>
      <c r="N42" s="110">
        <f t="shared" si="44"/>
        <v>8</v>
      </c>
      <c r="O42" s="110">
        <f t="shared" si="44"/>
        <v>3</v>
      </c>
      <c r="P42" s="110">
        <f t="shared" si="44"/>
        <v>5</v>
      </c>
      <c r="Q42" s="110">
        <f t="shared" si="44"/>
        <v>1</v>
      </c>
      <c r="R42" s="110">
        <f t="shared" si="44"/>
        <v>0</v>
      </c>
      <c r="S42" s="110">
        <f t="shared" si="44"/>
        <v>1</v>
      </c>
      <c r="T42" s="110">
        <f t="shared" si="44"/>
        <v>59</v>
      </c>
      <c r="U42" s="110">
        <f t="shared" si="44"/>
        <v>28</v>
      </c>
      <c r="V42" s="110">
        <f t="shared" si="44"/>
        <v>31</v>
      </c>
      <c r="W42" s="110">
        <f t="shared" si="44"/>
        <v>0</v>
      </c>
      <c r="X42" s="110">
        <f t="shared" si="44"/>
        <v>0</v>
      </c>
      <c r="Y42" s="110">
        <f t="shared" si="44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217</v>
      </c>
      <c r="C43" s="211">
        <f>SUM(C10,C18,C26,C34,C42)</f>
        <v>115</v>
      </c>
      <c r="D43" s="211">
        <f>SUM(D10,D18,D26,D34,D42)</f>
        <v>102</v>
      </c>
      <c r="E43" s="211">
        <f t="shared" ref="E43:Y43" si="45">SUM(E10,E18,E26,E34,E42)</f>
        <v>10</v>
      </c>
      <c r="F43" s="211">
        <f t="shared" si="45"/>
        <v>6</v>
      </c>
      <c r="G43" s="211">
        <f t="shared" si="45"/>
        <v>4</v>
      </c>
      <c r="H43" s="211">
        <f t="shared" si="45"/>
        <v>18</v>
      </c>
      <c r="I43" s="211">
        <f t="shared" si="45"/>
        <v>8</v>
      </c>
      <c r="J43" s="211">
        <f t="shared" si="45"/>
        <v>10</v>
      </c>
      <c r="K43" s="211">
        <f t="shared" si="45"/>
        <v>0</v>
      </c>
      <c r="L43" s="211">
        <f t="shared" si="45"/>
        <v>0</v>
      </c>
      <c r="M43" s="211">
        <f t="shared" si="45"/>
        <v>0</v>
      </c>
      <c r="N43" s="211">
        <f t="shared" si="45"/>
        <v>29</v>
      </c>
      <c r="O43" s="211">
        <f t="shared" si="45"/>
        <v>16</v>
      </c>
      <c r="P43" s="211">
        <f t="shared" si="45"/>
        <v>13</v>
      </c>
      <c r="Q43" s="211">
        <f t="shared" si="45"/>
        <v>1</v>
      </c>
      <c r="R43" s="211">
        <f t="shared" si="45"/>
        <v>0</v>
      </c>
      <c r="S43" s="211">
        <f t="shared" si="45"/>
        <v>1</v>
      </c>
      <c r="T43" s="211">
        <f t="shared" si="45"/>
        <v>316</v>
      </c>
      <c r="U43" s="211">
        <f t="shared" si="45"/>
        <v>126</v>
      </c>
      <c r="V43" s="211">
        <f t="shared" si="45"/>
        <v>190</v>
      </c>
      <c r="W43" s="211">
        <f t="shared" si="45"/>
        <v>0</v>
      </c>
      <c r="X43" s="211">
        <f t="shared" si="45"/>
        <v>0</v>
      </c>
      <c r="Y43" s="211">
        <f t="shared" si="45"/>
        <v>0</v>
      </c>
      <c r="Z43" s="212"/>
      <c r="AA43" s="213"/>
      <c r="AB43" s="110">
        <f>SUM(AB38:AB42)</f>
        <v>0</v>
      </c>
    </row>
    <row r="44" spans="1:28" ht="15" customHeight="1">
      <c r="E44" s="124"/>
      <c r="F44" s="118"/>
      <c r="G44" s="118"/>
      <c r="H44" s="118"/>
      <c r="I44" s="118"/>
      <c r="J44" s="6"/>
      <c r="K44" s="118"/>
      <c r="L44" s="118"/>
      <c r="M44" s="118"/>
      <c r="N44" s="6">
        <f>SUM(AC7,E43,H43)-SUM(K43,N43,Q43)</f>
        <v>7</v>
      </c>
      <c r="O44" s="118"/>
      <c r="P44" s="118"/>
      <c r="Q44" s="117"/>
      <c r="R44" s="118"/>
      <c r="S44" s="118"/>
      <c r="T44" s="6"/>
      <c r="U44" s="118"/>
      <c r="V44" s="118"/>
      <c r="W44" s="118"/>
      <c r="X44" s="118"/>
      <c r="Y44" s="118"/>
      <c r="Z44" s="118"/>
      <c r="AA44" s="119"/>
    </row>
    <row r="45" spans="1:28" ht="3" hidden="1" customHeight="1">
      <c r="E45" s="124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7"/>
      <c r="R45" s="118"/>
      <c r="S45" s="118"/>
      <c r="T45" s="118"/>
      <c r="U45" s="118"/>
      <c r="V45" s="118"/>
      <c r="W45" s="118"/>
      <c r="X45" s="118"/>
      <c r="Y45" s="118"/>
      <c r="Z45" s="118"/>
      <c r="AA45" s="119"/>
    </row>
    <row r="46" spans="1:28" ht="15.75" hidden="1" customHeight="1" thickBot="1">
      <c r="E46" s="126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1"/>
    </row>
    <row r="47" spans="1:28" ht="15.75" hidden="1" customHeight="1">
      <c r="E47" s="125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3"/>
    </row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7"/>
  <dimension ref="A1:AC131"/>
  <sheetViews>
    <sheetView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B43" sqref="B4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79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4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3</v>
      </c>
    </row>
    <row r="7" spans="1:29" s="2" customFormat="1" ht="15.95" customHeight="1">
      <c r="A7" s="24">
        <v>1</v>
      </c>
      <c r="B7" s="25">
        <f>SUM(C7:D7)</f>
        <v>6</v>
      </c>
      <c r="C7" s="25">
        <f>SUM(AC5,F7,I7)-SUM(L7,O7,R7)</f>
        <v>3</v>
      </c>
      <c r="D7" s="25">
        <f>SUM(AC6,G7,J7)-SUM(M7,P7,S7)</f>
        <v>3</v>
      </c>
      <c r="E7" s="27">
        <f t="shared" ref="E7:E30" si="0">SUM(F7:G7)</f>
        <v>0</v>
      </c>
      <c r="F7" s="25">
        <v>0</v>
      </c>
      <c r="G7" s="26">
        <v>0</v>
      </c>
      <c r="H7" s="27">
        <f t="shared" ref="H7:H8" si="1">SUM(I7:J7)</f>
        <v>0</v>
      </c>
      <c r="I7" s="25">
        <v>0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1</v>
      </c>
      <c r="O7" s="25">
        <v>1</v>
      </c>
      <c r="P7" s="25">
        <v>0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2</v>
      </c>
      <c r="U7" s="28">
        <v>2</v>
      </c>
      <c r="V7" s="25">
        <v>0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7</v>
      </c>
    </row>
    <row r="8" spans="1:29" s="2" customFormat="1" ht="15.95" customHeight="1">
      <c r="A8" s="24">
        <v>2</v>
      </c>
      <c r="B8" s="25">
        <f t="shared" ref="B8:B9" si="6">SUM(C8:D8)</f>
        <v>6</v>
      </c>
      <c r="C8" s="25">
        <f t="shared" ref="C8:D8" si="7">SUM(C7,F8,I8)-SUM(L8,O8,R8)</f>
        <v>2</v>
      </c>
      <c r="D8" s="26">
        <f t="shared" si="7"/>
        <v>4</v>
      </c>
      <c r="E8" s="27">
        <f t="shared" si="0"/>
        <v>1</v>
      </c>
      <c r="F8" s="25">
        <v>0</v>
      </c>
      <c r="G8" s="26">
        <v>1</v>
      </c>
      <c r="H8" s="27">
        <f t="shared" si="1"/>
        <v>0</v>
      </c>
      <c r="I8" s="25">
        <v>0</v>
      </c>
      <c r="J8" s="26">
        <v>0</v>
      </c>
      <c r="K8" s="28">
        <f t="shared" si="2"/>
        <v>1</v>
      </c>
      <c r="L8" s="25">
        <v>1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5</v>
      </c>
      <c r="C9" s="25">
        <f>SUM(C8,F9,I9)-SUM(L9,O9,R9)</f>
        <v>2</v>
      </c>
      <c r="D9" s="25">
        <f>SUM(D8,G9,J9)-SUM(M9,P9,S9)</f>
        <v>3</v>
      </c>
      <c r="E9" s="27">
        <f t="shared" si="0"/>
        <v>0</v>
      </c>
      <c r="F9" s="25">
        <v>0</v>
      </c>
      <c r="G9" s="26">
        <v>0</v>
      </c>
      <c r="H9" s="27">
        <v>0</v>
      </c>
      <c r="I9" s="25">
        <v>0</v>
      </c>
      <c r="J9" s="26">
        <v>0</v>
      </c>
      <c r="K9" s="28">
        <f t="shared" si="2"/>
        <v>1</v>
      </c>
      <c r="L9" s="25">
        <v>0</v>
      </c>
      <c r="M9" s="25">
        <v>1</v>
      </c>
      <c r="N9" s="28">
        <f t="shared" si="3"/>
        <v>0</v>
      </c>
      <c r="O9" s="25">
        <v>0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17</v>
      </c>
      <c r="C10" s="108">
        <f t="shared" si="9"/>
        <v>7</v>
      </c>
      <c r="D10" s="108">
        <f t="shared" si="9"/>
        <v>10</v>
      </c>
      <c r="E10" s="108">
        <f t="shared" si="9"/>
        <v>1</v>
      </c>
      <c r="F10" s="108">
        <f t="shared" si="9"/>
        <v>0</v>
      </c>
      <c r="G10" s="108">
        <f t="shared" si="9"/>
        <v>1</v>
      </c>
      <c r="H10" s="108">
        <f t="shared" si="9"/>
        <v>0</v>
      </c>
      <c r="I10" s="108">
        <f t="shared" si="9"/>
        <v>0</v>
      </c>
      <c r="J10" s="108">
        <f t="shared" si="9"/>
        <v>0</v>
      </c>
      <c r="K10" s="108">
        <f t="shared" si="9"/>
        <v>2</v>
      </c>
      <c r="L10" s="108">
        <f t="shared" si="9"/>
        <v>1</v>
      </c>
      <c r="M10" s="108">
        <f t="shared" si="9"/>
        <v>1</v>
      </c>
      <c r="N10" s="108">
        <f t="shared" si="9"/>
        <v>1</v>
      </c>
      <c r="O10" s="108">
        <f t="shared" si="9"/>
        <v>1</v>
      </c>
      <c r="P10" s="108">
        <f t="shared" si="9"/>
        <v>0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2</v>
      </c>
      <c r="U10" s="108">
        <f t="shared" si="9"/>
        <v>2</v>
      </c>
      <c r="V10" s="108">
        <f t="shared" si="9"/>
        <v>0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7</v>
      </c>
      <c r="C11" s="25">
        <f>SUM(C9,F11,I11)-SUM(L11,O11,R11)</f>
        <v>3</v>
      </c>
      <c r="D11" s="25">
        <f>SUM(D9,G11,J11)-SUM(M11,P11,S11)</f>
        <v>4</v>
      </c>
      <c r="E11" s="27">
        <f t="shared" si="0"/>
        <v>1</v>
      </c>
      <c r="F11" s="25">
        <v>0</v>
      </c>
      <c r="G11" s="26">
        <v>1</v>
      </c>
      <c r="H11" s="27">
        <f t="shared" ref="H11:H17" si="11">SUM(I11:J11)</f>
        <v>2</v>
      </c>
      <c r="I11" s="25">
        <v>2</v>
      </c>
      <c r="J11" s="26">
        <v>0</v>
      </c>
      <c r="K11" s="28">
        <f t="shared" ref="K11:K17" si="12">SUM(L11:M11)</f>
        <v>0</v>
      </c>
      <c r="L11" s="25">
        <v>0</v>
      </c>
      <c r="M11" s="25">
        <v>0</v>
      </c>
      <c r="N11" s="25">
        <f t="shared" si="3"/>
        <v>1</v>
      </c>
      <c r="O11" s="25">
        <v>1</v>
      </c>
      <c r="P11" s="25">
        <v>0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16</v>
      </c>
      <c r="U11" s="28">
        <v>16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7</v>
      </c>
      <c r="C12" s="25">
        <f t="shared" ref="C12:D17" si="15">SUM(C11,F12,I12)-SUM(L12,O12,R12)</f>
        <v>3</v>
      </c>
      <c r="D12" s="26">
        <f t="shared" si="15"/>
        <v>4</v>
      </c>
      <c r="E12" s="27">
        <f t="shared" si="0"/>
        <v>1</v>
      </c>
      <c r="F12" s="25">
        <v>0</v>
      </c>
      <c r="G12" s="26">
        <v>1</v>
      </c>
      <c r="H12" s="27">
        <f t="shared" si="11"/>
        <v>0</v>
      </c>
      <c r="I12" s="25">
        <v>0</v>
      </c>
      <c r="J12" s="26">
        <v>0</v>
      </c>
      <c r="K12" s="27">
        <f t="shared" si="12"/>
        <v>0</v>
      </c>
      <c r="L12" s="25">
        <v>0</v>
      </c>
      <c r="M12" s="25">
        <v>0</v>
      </c>
      <c r="N12" s="25">
        <f t="shared" si="3"/>
        <v>1</v>
      </c>
      <c r="O12" s="25">
        <v>0</v>
      </c>
      <c r="P12" s="25">
        <v>1</v>
      </c>
      <c r="Q12" s="31">
        <f t="shared" si="13"/>
        <v>0</v>
      </c>
      <c r="R12" s="25">
        <v>0</v>
      </c>
      <c r="S12" s="25">
        <v>0</v>
      </c>
      <c r="T12" s="29">
        <f t="shared" si="8"/>
        <v>10</v>
      </c>
      <c r="U12" s="28">
        <v>0</v>
      </c>
      <c r="V12" s="25">
        <v>10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7</v>
      </c>
      <c r="C13" s="25">
        <f t="shared" si="15"/>
        <v>3</v>
      </c>
      <c r="D13" s="26">
        <f t="shared" si="15"/>
        <v>4</v>
      </c>
      <c r="E13" s="27">
        <f t="shared" si="0"/>
        <v>0</v>
      </c>
      <c r="F13" s="25">
        <v>0</v>
      </c>
      <c r="G13" s="26">
        <v>0</v>
      </c>
      <c r="H13" s="27">
        <f t="shared" si="11"/>
        <v>0</v>
      </c>
      <c r="I13" s="25">
        <v>0</v>
      </c>
      <c r="J13" s="26">
        <v>0</v>
      </c>
      <c r="K13" s="28">
        <f t="shared" si="12"/>
        <v>0</v>
      </c>
      <c r="L13" s="25">
        <v>0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13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6</v>
      </c>
      <c r="C14" s="25">
        <f t="shared" si="15"/>
        <v>3</v>
      </c>
      <c r="D14" s="26">
        <f t="shared" si="15"/>
        <v>3</v>
      </c>
      <c r="E14" s="27">
        <f t="shared" si="0"/>
        <v>1</v>
      </c>
      <c r="F14" s="25">
        <v>1</v>
      </c>
      <c r="G14" s="26">
        <v>0</v>
      </c>
      <c r="H14" s="27">
        <f t="shared" si="11"/>
        <v>0</v>
      </c>
      <c r="I14" s="25">
        <v>0</v>
      </c>
      <c r="J14" s="26">
        <v>0</v>
      </c>
      <c r="K14" s="27">
        <f t="shared" si="12"/>
        <v>0</v>
      </c>
      <c r="L14" s="25">
        <v>0</v>
      </c>
      <c r="M14" s="25">
        <v>0</v>
      </c>
      <c r="N14" s="25">
        <f t="shared" si="3"/>
        <v>2</v>
      </c>
      <c r="O14" s="25">
        <v>1</v>
      </c>
      <c r="P14" s="25">
        <v>1</v>
      </c>
      <c r="Q14" s="31">
        <f t="shared" si="13"/>
        <v>0</v>
      </c>
      <c r="R14" s="25">
        <v>0</v>
      </c>
      <c r="S14" s="25">
        <v>0</v>
      </c>
      <c r="T14" s="29">
        <f t="shared" si="8"/>
        <v>22</v>
      </c>
      <c r="U14" s="28">
        <v>7</v>
      </c>
      <c r="V14" s="25">
        <v>15</v>
      </c>
      <c r="W14" s="31"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4</v>
      </c>
      <c r="C15" s="25">
        <f t="shared" si="15"/>
        <v>1</v>
      </c>
      <c r="D15" s="26">
        <f t="shared" si="15"/>
        <v>3</v>
      </c>
      <c r="E15" s="27">
        <f t="shared" si="0"/>
        <v>1</v>
      </c>
      <c r="F15" s="25">
        <v>0</v>
      </c>
      <c r="G15" s="26">
        <v>1</v>
      </c>
      <c r="H15" s="27">
        <f t="shared" si="11"/>
        <v>0</v>
      </c>
      <c r="I15" s="25">
        <v>0</v>
      </c>
      <c r="J15" s="26">
        <v>0</v>
      </c>
      <c r="K15" s="28">
        <f t="shared" si="12"/>
        <v>0</v>
      </c>
      <c r="L15" s="25">
        <v>0</v>
      </c>
      <c r="M15" s="25">
        <v>0</v>
      </c>
      <c r="N15" s="25">
        <f t="shared" si="3"/>
        <v>3</v>
      </c>
      <c r="O15" s="25">
        <v>2</v>
      </c>
      <c r="P15" s="25">
        <v>1</v>
      </c>
      <c r="Q15" s="31">
        <f t="shared" si="13"/>
        <v>0</v>
      </c>
      <c r="R15" s="25">
        <v>0</v>
      </c>
      <c r="S15" s="25">
        <v>0</v>
      </c>
      <c r="T15" s="29">
        <f t="shared" si="8"/>
        <v>57</v>
      </c>
      <c r="U15" s="28">
        <v>54</v>
      </c>
      <c r="V15" s="25">
        <v>3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5</v>
      </c>
      <c r="C16" s="25">
        <f t="shared" si="15"/>
        <v>2</v>
      </c>
      <c r="D16" s="26">
        <f t="shared" si="15"/>
        <v>3</v>
      </c>
      <c r="E16" s="27">
        <f t="shared" si="0"/>
        <v>1</v>
      </c>
      <c r="F16" s="25">
        <v>1</v>
      </c>
      <c r="G16" s="26">
        <v>0</v>
      </c>
      <c r="H16" s="27">
        <f t="shared" si="11"/>
        <v>0</v>
      </c>
      <c r="I16" s="25">
        <v>0</v>
      </c>
      <c r="J16" s="26">
        <v>0</v>
      </c>
      <c r="K16" s="27">
        <f t="shared" si="12"/>
        <v>0</v>
      </c>
      <c r="L16" s="25">
        <v>0</v>
      </c>
      <c r="M16" s="25">
        <v>0</v>
      </c>
      <c r="N16" s="25">
        <f t="shared" si="3"/>
        <v>0</v>
      </c>
      <c r="O16" s="25">
        <v>0</v>
      </c>
      <c r="P16" s="25">
        <v>0</v>
      </c>
      <c r="Q16" s="31">
        <f t="shared" si="13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6</v>
      </c>
      <c r="C17" s="25">
        <f t="shared" si="15"/>
        <v>3</v>
      </c>
      <c r="D17" s="26">
        <f t="shared" si="15"/>
        <v>3</v>
      </c>
      <c r="E17" s="27">
        <f>SUM(F17:G17)</f>
        <v>1</v>
      </c>
      <c r="F17" s="25">
        <v>1</v>
      </c>
      <c r="G17" s="26">
        <v>0</v>
      </c>
      <c r="H17" s="27">
        <f t="shared" si="11"/>
        <v>0</v>
      </c>
      <c r="I17" s="25">
        <v>0</v>
      </c>
      <c r="J17" s="26">
        <v>0</v>
      </c>
      <c r="K17" s="27">
        <f t="shared" si="12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42</v>
      </c>
      <c r="C18" s="108">
        <f t="shared" si="16"/>
        <v>18</v>
      </c>
      <c r="D18" s="108">
        <f t="shared" si="16"/>
        <v>24</v>
      </c>
      <c r="E18" s="110">
        <f t="shared" si="16"/>
        <v>6</v>
      </c>
      <c r="F18" s="108">
        <f t="shared" si="16"/>
        <v>3</v>
      </c>
      <c r="G18" s="108">
        <f t="shared" si="16"/>
        <v>3</v>
      </c>
      <c r="H18" s="108">
        <f t="shared" si="16"/>
        <v>2</v>
      </c>
      <c r="I18" s="108">
        <f t="shared" si="16"/>
        <v>2</v>
      </c>
      <c r="J18" s="108">
        <f t="shared" si="16"/>
        <v>0</v>
      </c>
      <c r="K18" s="110">
        <f t="shared" si="16"/>
        <v>0</v>
      </c>
      <c r="L18" s="108">
        <f t="shared" si="16"/>
        <v>0</v>
      </c>
      <c r="M18" s="108">
        <f t="shared" si="16"/>
        <v>0</v>
      </c>
      <c r="N18" s="108">
        <f t="shared" si="16"/>
        <v>7</v>
      </c>
      <c r="O18" s="108">
        <f t="shared" si="16"/>
        <v>4</v>
      </c>
      <c r="P18" s="108">
        <f t="shared" si="16"/>
        <v>3</v>
      </c>
      <c r="Q18" s="108">
        <f>SUM(Q11:Q16)</f>
        <v>0</v>
      </c>
      <c r="R18" s="108">
        <f>SUM(R11:R17)</f>
        <v>0</v>
      </c>
      <c r="S18" s="108">
        <v>0</v>
      </c>
      <c r="T18" s="108">
        <f>SUM(T11:T17)</f>
        <v>105</v>
      </c>
      <c r="U18" s="108">
        <f>SUM(U11:U17)</f>
        <v>77</v>
      </c>
      <c r="V18" s="108">
        <f>SUM(V11:V17)</f>
        <v>28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4</v>
      </c>
      <c r="C19" s="25">
        <f>SUM(C17,F19,I19)-SUM(L19,O19,R19)</f>
        <v>2</v>
      </c>
      <c r="D19" s="26">
        <f>SUM(D17,G19,J19)-SUM(M19,P19,S19)</f>
        <v>2</v>
      </c>
      <c r="E19" s="27">
        <f t="shared" si="0"/>
        <v>0</v>
      </c>
      <c r="F19" s="25">
        <v>0</v>
      </c>
      <c r="G19" s="26">
        <v>0</v>
      </c>
      <c r="H19" s="27">
        <f t="shared" ref="H19:H25" si="17">SUM(I19:J19)</f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7">
        <f t="shared" ref="N19:N30" si="18">SUM(O19:P19)</f>
        <v>2</v>
      </c>
      <c r="O19" s="25">
        <v>1</v>
      </c>
      <c r="P19" s="25">
        <v>1</v>
      </c>
      <c r="Q19" s="31">
        <f t="shared" ref="Q19:Q25" si="19">SUM(R19:S19)</f>
        <v>0</v>
      </c>
      <c r="R19" s="25">
        <v>0</v>
      </c>
      <c r="S19" s="25">
        <v>0</v>
      </c>
      <c r="T19" s="25">
        <f t="shared" si="8"/>
        <v>7</v>
      </c>
      <c r="U19" s="28">
        <v>4</v>
      </c>
      <c r="V19" s="25">
        <v>3</v>
      </c>
      <c r="W19" s="29"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0">SUM(C20:D20)</f>
        <v>4</v>
      </c>
      <c r="C20" s="25">
        <f t="shared" ref="C20:D25" si="21">SUM(C19,F20,I20)-SUM(L20,O20,R20)</f>
        <v>3</v>
      </c>
      <c r="D20" s="26">
        <f t="shared" si="21"/>
        <v>1</v>
      </c>
      <c r="E20" s="27">
        <f t="shared" si="0"/>
        <v>1</v>
      </c>
      <c r="F20" s="25">
        <v>1</v>
      </c>
      <c r="G20" s="26">
        <v>0</v>
      </c>
      <c r="H20" s="27">
        <f t="shared" si="17"/>
        <v>1</v>
      </c>
      <c r="I20" s="25">
        <v>1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8"/>
        <v>2</v>
      </c>
      <c r="O20" s="25">
        <v>1</v>
      </c>
      <c r="P20" s="25">
        <v>1</v>
      </c>
      <c r="Q20" s="31">
        <f t="shared" si="19"/>
        <v>0</v>
      </c>
      <c r="R20" s="25">
        <v>0</v>
      </c>
      <c r="S20" s="25">
        <v>0</v>
      </c>
      <c r="T20" s="25">
        <f t="shared" si="8"/>
        <v>27</v>
      </c>
      <c r="U20" s="28">
        <v>5</v>
      </c>
      <c r="V20" s="25">
        <v>22</v>
      </c>
      <c r="W20" s="29">
        <f t="shared" ref="W20:W25" si="22">SUM(X20:Y20)</f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4</v>
      </c>
      <c r="C21" s="25">
        <f t="shared" si="21"/>
        <v>3</v>
      </c>
      <c r="D21" s="26">
        <f t="shared" si="21"/>
        <v>1</v>
      </c>
      <c r="E21" s="27">
        <f t="shared" si="0"/>
        <v>0</v>
      </c>
      <c r="F21" s="25">
        <v>0</v>
      </c>
      <c r="G21" s="26">
        <v>0</v>
      </c>
      <c r="H21" s="27">
        <f t="shared" si="17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18"/>
        <v>0</v>
      </c>
      <c r="O21" s="25">
        <v>0</v>
      </c>
      <c r="P21" s="25">
        <v>0</v>
      </c>
      <c r="Q21" s="32">
        <f t="shared" si="19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22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0"/>
        <v>5</v>
      </c>
      <c r="C22" s="25">
        <f t="shared" si="21"/>
        <v>4</v>
      </c>
      <c r="D22" s="26">
        <f t="shared" si="21"/>
        <v>1</v>
      </c>
      <c r="E22" s="27">
        <f t="shared" si="0"/>
        <v>2</v>
      </c>
      <c r="F22" s="25">
        <v>1</v>
      </c>
      <c r="G22" s="26">
        <v>1</v>
      </c>
      <c r="H22" s="27">
        <f t="shared" si="17"/>
        <v>0</v>
      </c>
      <c r="I22" s="25">
        <v>0</v>
      </c>
      <c r="J22" s="26">
        <v>0</v>
      </c>
      <c r="K22" s="27">
        <f t="shared" ref="K22:K30" si="23">SUM(L22:M22)</f>
        <v>0</v>
      </c>
      <c r="L22" s="25">
        <v>0</v>
      </c>
      <c r="M22" s="25">
        <v>0</v>
      </c>
      <c r="N22" s="25">
        <f t="shared" si="18"/>
        <v>1</v>
      </c>
      <c r="O22" s="25">
        <v>0</v>
      </c>
      <c r="P22" s="25">
        <v>1</v>
      </c>
      <c r="Q22" s="31">
        <f t="shared" si="19"/>
        <v>0</v>
      </c>
      <c r="R22" s="25">
        <v>0</v>
      </c>
      <c r="S22" s="25">
        <v>0</v>
      </c>
      <c r="T22" s="25">
        <f t="shared" si="8"/>
        <v>10</v>
      </c>
      <c r="U22" s="28">
        <v>0</v>
      </c>
      <c r="V22" s="25">
        <v>10</v>
      </c>
      <c r="W22" s="29">
        <f t="shared" si="22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6</v>
      </c>
      <c r="C23" s="25">
        <f t="shared" si="21"/>
        <v>4</v>
      </c>
      <c r="D23" s="26">
        <f t="shared" si="21"/>
        <v>2</v>
      </c>
      <c r="E23" s="27">
        <f t="shared" si="0"/>
        <v>0</v>
      </c>
      <c r="F23" s="25">
        <v>0</v>
      </c>
      <c r="G23" s="26">
        <v>0</v>
      </c>
      <c r="H23" s="28">
        <f t="shared" si="17"/>
        <v>1</v>
      </c>
      <c r="I23" s="25">
        <v>0</v>
      </c>
      <c r="J23" s="26">
        <v>1</v>
      </c>
      <c r="K23" s="27">
        <f t="shared" si="23"/>
        <v>0</v>
      </c>
      <c r="L23" s="25">
        <v>0</v>
      </c>
      <c r="M23" s="25">
        <v>0</v>
      </c>
      <c r="N23" s="25">
        <f t="shared" si="18"/>
        <v>0</v>
      </c>
      <c r="O23" s="25">
        <v>0</v>
      </c>
      <c r="P23" s="25">
        <v>0</v>
      </c>
      <c r="Q23" s="32">
        <f t="shared" si="19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22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0"/>
        <v>6</v>
      </c>
      <c r="C24" s="25">
        <f t="shared" si="21"/>
        <v>4</v>
      </c>
      <c r="D24" s="26">
        <f t="shared" si="21"/>
        <v>2</v>
      </c>
      <c r="E24" s="27">
        <f t="shared" si="0"/>
        <v>0</v>
      </c>
      <c r="F24" s="25">
        <v>0</v>
      </c>
      <c r="G24" s="26">
        <v>0</v>
      </c>
      <c r="H24" s="28">
        <f t="shared" si="17"/>
        <v>0</v>
      </c>
      <c r="I24" s="25">
        <v>0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8"/>
        <v>0</v>
      </c>
      <c r="O24" s="25">
        <v>0</v>
      </c>
      <c r="P24" s="25">
        <v>0</v>
      </c>
      <c r="Q24" s="32">
        <f t="shared" si="19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22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0"/>
        <v>6</v>
      </c>
      <c r="C25" s="25">
        <f t="shared" si="21"/>
        <v>4</v>
      </c>
      <c r="D25" s="26">
        <f t="shared" si="21"/>
        <v>2</v>
      </c>
      <c r="E25" s="27">
        <f t="shared" si="0"/>
        <v>0</v>
      </c>
      <c r="F25" s="25">
        <v>0</v>
      </c>
      <c r="G25" s="26">
        <v>0</v>
      </c>
      <c r="H25" s="28">
        <f t="shared" si="17"/>
        <v>0</v>
      </c>
      <c r="I25" s="25">
        <v>0</v>
      </c>
      <c r="J25" s="26">
        <v>0</v>
      </c>
      <c r="K25" s="27">
        <f t="shared" si="23"/>
        <v>0</v>
      </c>
      <c r="L25" s="25">
        <v>0</v>
      </c>
      <c r="M25" s="25">
        <v>0</v>
      </c>
      <c r="N25" s="25">
        <f t="shared" si="18"/>
        <v>0</v>
      </c>
      <c r="O25" s="25">
        <v>0</v>
      </c>
      <c r="P25" s="25">
        <v>0</v>
      </c>
      <c r="Q25" s="32">
        <f t="shared" si="19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2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35</v>
      </c>
      <c r="C26" s="111">
        <f>SUM(C19:C25)</f>
        <v>24</v>
      </c>
      <c r="D26" s="111">
        <f>SUM(D19:D25)</f>
        <v>11</v>
      </c>
      <c r="E26" s="110">
        <f t="shared" ref="E26:Y26" si="24">SUM(E19:E25)</f>
        <v>3</v>
      </c>
      <c r="F26" s="111">
        <f t="shared" si="24"/>
        <v>2</v>
      </c>
      <c r="G26" s="111">
        <f t="shared" si="24"/>
        <v>1</v>
      </c>
      <c r="H26" s="110">
        <f t="shared" si="24"/>
        <v>2</v>
      </c>
      <c r="I26" s="111">
        <f t="shared" si="24"/>
        <v>1</v>
      </c>
      <c r="J26" s="111">
        <f t="shared" si="24"/>
        <v>1</v>
      </c>
      <c r="K26" s="110">
        <f t="shared" si="24"/>
        <v>0</v>
      </c>
      <c r="L26" s="111">
        <f t="shared" si="24"/>
        <v>0</v>
      </c>
      <c r="M26" s="111">
        <f t="shared" si="24"/>
        <v>0</v>
      </c>
      <c r="N26" s="110">
        <f>SUM(N19:N25)</f>
        <v>5</v>
      </c>
      <c r="O26" s="111">
        <f t="shared" si="24"/>
        <v>2</v>
      </c>
      <c r="P26" s="111">
        <f t="shared" si="24"/>
        <v>3</v>
      </c>
      <c r="Q26" s="110">
        <f t="shared" si="24"/>
        <v>0</v>
      </c>
      <c r="R26" s="111">
        <f t="shared" si="24"/>
        <v>0</v>
      </c>
      <c r="S26" s="111">
        <f t="shared" si="24"/>
        <v>0</v>
      </c>
      <c r="T26" s="110">
        <f t="shared" si="24"/>
        <v>44</v>
      </c>
      <c r="U26" s="111">
        <f t="shared" si="24"/>
        <v>9</v>
      </c>
      <c r="V26" s="111">
        <f t="shared" si="24"/>
        <v>35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6</v>
      </c>
      <c r="C27" s="25">
        <f>SUM(C25,F27,I27)-SUM(L27,O27,R27)</f>
        <v>4</v>
      </c>
      <c r="D27" s="26">
        <f>SUM(D25,G27,J27)-SUM(M27,P27,S27)</f>
        <v>2</v>
      </c>
      <c r="E27" s="27">
        <f t="shared" si="0"/>
        <v>0</v>
      </c>
      <c r="F27" s="25">
        <v>0</v>
      </c>
      <c r="G27" s="26">
        <v>0</v>
      </c>
      <c r="H27" s="28">
        <f t="shared" ref="H27:H33" si="26">SUM(I27:J27)</f>
        <v>0</v>
      </c>
      <c r="I27" s="25">
        <v>0</v>
      </c>
      <c r="J27" s="26">
        <v>0</v>
      </c>
      <c r="K27" s="27">
        <f t="shared" si="23"/>
        <v>0</v>
      </c>
      <c r="L27" s="25">
        <v>0</v>
      </c>
      <c r="M27" s="25">
        <v>0</v>
      </c>
      <c r="N27" s="25">
        <f t="shared" si="18"/>
        <v>0</v>
      </c>
      <c r="O27" s="25">
        <v>0</v>
      </c>
      <c r="P27" s="25">
        <v>0</v>
      </c>
      <c r="Q27" s="32">
        <f>SUM(R27:S27)</f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ref="W27:W33" si="27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5"/>
        <v>8</v>
      </c>
      <c r="C28" s="25">
        <f t="shared" ref="C28:D33" si="28">SUM(C27,F28,I28)-SUM(L28,O28,R28)</f>
        <v>5</v>
      </c>
      <c r="D28" s="26">
        <f t="shared" si="28"/>
        <v>3</v>
      </c>
      <c r="E28" s="27">
        <f t="shared" si="0"/>
        <v>1</v>
      </c>
      <c r="F28" s="25">
        <v>1</v>
      </c>
      <c r="G28" s="26">
        <v>0</v>
      </c>
      <c r="H28" s="28">
        <f t="shared" si="26"/>
        <v>1</v>
      </c>
      <c r="I28" s="25">
        <v>0</v>
      </c>
      <c r="J28" s="26">
        <v>1</v>
      </c>
      <c r="K28" s="27">
        <f t="shared" si="23"/>
        <v>0</v>
      </c>
      <c r="L28" s="25">
        <v>0</v>
      </c>
      <c r="M28" s="26">
        <v>0</v>
      </c>
      <c r="N28" s="25">
        <f t="shared" si="18"/>
        <v>0</v>
      </c>
      <c r="O28" s="25">
        <v>0</v>
      </c>
      <c r="P28" s="26">
        <v>0</v>
      </c>
      <c r="Q28" s="27">
        <f>SUM(R28:S28)</f>
        <v>0</v>
      </c>
      <c r="R28" s="25">
        <v>0</v>
      </c>
      <c r="S28" s="26">
        <v>0</v>
      </c>
      <c r="T28" s="25">
        <f t="shared" si="8"/>
        <v>0</v>
      </c>
      <c r="U28" s="25">
        <v>0</v>
      </c>
      <c r="V28" s="26">
        <v>0</v>
      </c>
      <c r="W28" s="29">
        <f t="shared" si="27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5"/>
        <v>8</v>
      </c>
      <c r="C29" s="25">
        <f t="shared" si="28"/>
        <v>5</v>
      </c>
      <c r="D29" s="26">
        <f t="shared" si="28"/>
        <v>3</v>
      </c>
      <c r="E29" s="27">
        <f t="shared" si="0"/>
        <v>1</v>
      </c>
      <c r="F29" s="25">
        <v>1</v>
      </c>
      <c r="G29" s="26">
        <v>0</v>
      </c>
      <c r="H29" s="28">
        <f t="shared" si="26"/>
        <v>0</v>
      </c>
      <c r="I29" s="25">
        <v>0</v>
      </c>
      <c r="J29" s="26">
        <v>0</v>
      </c>
      <c r="K29" s="27">
        <f t="shared" si="23"/>
        <v>1</v>
      </c>
      <c r="L29" s="25">
        <v>1</v>
      </c>
      <c r="M29" s="25">
        <v>0</v>
      </c>
      <c r="N29" s="25">
        <f t="shared" si="18"/>
        <v>0</v>
      </c>
      <c r="O29" s="25">
        <v>0</v>
      </c>
      <c r="P29" s="26">
        <v>0</v>
      </c>
      <c r="Q29" s="31"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7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6</v>
      </c>
      <c r="C30" s="25">
        <f t="shared" si="28"/>
        <v>4</v>
      </c>
      <c r="D30" s="26">
        <f t="shared" si="28"/>
        <v>2</v>
      </c>
      <c r="E30" s="27">
        <f t="shared" si="0"/>
        <v>0</v>
      </c>
      <c r="F30" s="25">
        <v>0</v>
      </c>
      <c r="G30" s="26">
        <v>0</v>
      </c>
      <c r="H30" s="28">
        <f t="shared" si="26"/>
        <v>0</v>
      </c>
      <c r="I30" s="25">
        <v>0</v>
      </c>
      <c r="J30" s="26">
        <v>0</v>
      </c>
      <c r="K30" s="27">
        <f t="shared" si="23"/>
        <v>0</v>
      </c>
      <c r="L30" s="25">
        <v>0</v>
      </c>
      <c r="M30" s="25">
        <v>0</v>
      </c>
      <c r="N30" s="25">
        <f t="shared" si="18"/>
        <v>2</v>
      </c>
      <c r="O30" s="25">
        <v>1</v>
      </c>
      <c r="P30" s="26">
        <v>1</v>
      </c>
      <c r="Q30" s="31">
        <f>SUM(R30:S30)</f>
        <v>0</v>
      </c>
      <c r="R30" s="25">
        <v>0</v>
      </c>
      <c r="S30" s="25">
        <v>0</v>
      </c>
      <c r="T30" s="25">
        <f t="shared" si="8"/>
        <v>8</v>
      </c>
      <c r="U30" s="25">
        <v>1</v>
      </c>
      <c r="V30" s="26">
        <v>7</v>
      </c>
      <c r="W30" s="29">
        <f t="shared" si="27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3</v>
      </c>
      <c r="C31" s="25">
        <f t="shared" si="28"/>
        <v>2</v>
      </c>
      <c r="D31" s="26">
        <f t="shared" si="28"/>
        <v>1</v>
      </c>
      <c r="E31" s="27">
        <f>SUM(F31:G31)</f>
        <v>0</v>
      </c>
      <c r="F31" s="25">
        <v>0</v>
      </c>
      <c r="G31" s="26">
        <v>0</v>
      </c>
      <c r="H31" s="28">
        <f t="shared" si="26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3</v>
      </c>
      <c r="O31" s="25">
        <v>2</v>
      </c>
      <c r="P31" s="26">
        <v>1</v>
      </c>
      <c r="Q31" s="31">
        <f>SUM(R31:S31)</f>
        <v>0</v>
      </c>
      <c r="R31" s="25">
        <v>0</v>
      </c>
      <c r="S31" s="25">
        <v>0</v>
      </c>
      <c r="T31" s="25">
        <f>SUM(U31:V31)</f>
        <v>51</v>
      </c>
      <c r="U31" s="25">
        <v>25</v>
      </c>
      <c r="V31" s="26">
        <v>26</v>
      </c>
      <c r="W31" s="29">
        <f t="shared" si="27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5"/>
        <v>3</v>
      </c>
      <c r="C32" s="25">
        <f t="shared" si="28"/>
        <v>2</v>
      </c>
      <c r="D32" s="26">
        <f t="shared" si="28"/>
        <v>1</v>
      </c>
      <c r="E32" s="27">
        <f>SUM(F32:G32)</f>
        <v>0</v>
      </c>
      <c r="F32" s="25">
        <v>0</v>
      </c>
      <c r="G32" s="26">
        <v>0</v>
      </c>
      <c r="H32" s="28">
        <f t="shared" si="26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7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5</v>
      </c>
      <c r="C33" s="25">
        <f t="shared" si="28"/>
        <v>3</v>
      </c>
      <c r="D33" s="26">
        <f t="shared" si="28"/>
        <v>2</v>
      </c>
      <c r="E33" s="27">
        <f>SUM(F33:G33)</f>
        <v>2</v>
      </c>
      <c r="F33" s="25">
        <v>1</v>
      </c>
      <c r="G33" s="26">
        <v>1</v>
      </c>
      <c r="H33" s="28">
        <f t="shared" si="26"/>
        <v>0</v>
      </c>
      <c r="I33" s="25">
        <v>0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0</v>
      </c>
      <c r="O33" s="25">
        <v>0</v>
      </c>
      <c r="P33" s="26">
        <v>0</v>
      </c>
      <c r="Q33" s="31">
        <f>SUM(R33:S33)</f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27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9">SUM(B27:B33)</f>
        <v>39</v>
      </c>
      <c r="C34" s="110">
        <f t="shared" si="29"/>
        <v>25</v>
      </c>
      <c r="D34" s="110">
        <f t="shared" si="29"/>
        <v>14</v>
      </c>
      <c r="E34" s="110">
        <f t="shared" si="29"/>
        <v>4</v>
      </c>
      <c r="F34" s="111">
        <f t="shared" si="29"/>
        <v>3</v>
      </c>
      <c r="G34" s="111">
        <f t="shared" si="29"/>
        <v>1</v>
      </c>
      <c r="H34" s="110">
        <f t="shared" si="29"/>
        <v>1</v>
      </c>
      <c r="I34" s="111">
        <f t="shared" si="29"/>
        <v>0</v>
      </c>
      <c r="J34" s="111">
        <f t="shared" si="29"/>
        <v>1</v>
      </c>
      <c r="K34" s="110">
        <f t="shared" si="29"/>
        <v>1</v>
      </c>
      <c r="L34" s="111">
        <f t="shared" si="29"/>
        <v>1</v>
      </c>
      <c r="M34" s="111">
        <f t="shared" si="29"/>
        <v>0</v>
      </c>
      <c r="N34" s="110">
        <f t="shared" si="29"/>
        <v>5</v>
      </c>
      <c r="O34" s="111">
        <f t="shared" si="29"/>
        <v>3</v>
      </c>
      <c r="P34" s="111">
        <f t="shared" si="29"/>
        <v>2</v>
      </c>
      <c r="Q34" s="110">
        <f t="shared" si="29"/>
        <v>0</v>
      </c>
      <c r="R34" s="111">
        <f t="shared" si="29"/>
        <v>0</v>
      </c>
      <c r="S34" s="111">
        <f t="shared" si="29"/>
        <v>0</v>
      </c>
      <c r="T34" s="110">
        <f t="shared" si="29"/>
        <v>59</v>
      </c>
      <c r="U34" s="111">
        <f t="shared" si="29"/>
        <v>26</v>
      </c>
      <c r="V34" s="111">
        <f t="shared" si="29"/>
        <v>33</v>
      </c>
      <c r="W34" s="110">
        <f t="shared" si="29"/>
        <v>0</v>
      </c>
      <c r="X34" s="111">
        <f t="shared" si="29"/>
        <v>0</v>
      </c>
      <c r="Y34" s="111">
        <f t="shared" si="29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0">SUM(C35:D35)</f>
        <v>5</v>
      </c>
      <c r="C35" s="25">
        <f>SUM(C33,F35,I35)-SUM(L35,O35,R35)</f>
        <v>4</v>
      </c>
      <c r="D35" s="26">
        <f>SUM(D33,G35,J35)-SUM(M35,P35,S35)</f>
        <v>1</v>
      </c>
      <c r="E35" s="27">
        <f t="shared" ref="E35:E41" si="31">SUM(F35:G35)</f>
        <v>2</v>
      </c>
      <c r="F35" s="25">
        <v>2</v>
      </c>
      <c r="G35" s="26">
        <v>0</v>
      </c>
      <c r="H35" s="28">
        <f t="shared" ref="H35:H39" si="32">SUM(I35:J35)</f>
        <v>0</v>
      </c>
      <c r="I35" s="25">
        <v>0</v>
      </c>
      <c r="J35" s="26">
        <v>0</v>
      </c>
      <c r="K35" s="27">
        <f t="shared" ref="K35:K41" si="33">SUM(L35:M35)</f>
        <v>0</v>
      </c>
      <c r="L35" s="25">
        <v>0</v>
      </c>
      <c r="M35" s="25">
        <v>0</v>
      </c>
      <c r="N35" s="25">
        <f t="shared" ref="N35:N41" si="34">SUM(O35:P35)</f>
        <v>2</v>
      </c>
      <c r="O35" s="25">
        <v>1</v>
      </c>
      <c r="P35" s="26">
        <v>1</v>
      </c>
      <c r="Q35" s="31">
        <f t="shared" ref="Q35:Q41" si="35">SUM(R35:S35)</f>
        <v>0</v>
      </c>
      <c r="R35" s="25">
        <v>0</v>
      </c>
      <c r="S35" s="25">
        <v>0</v>
      </c>
      <c r="T35" s="25">
        <f t="shared" ref="T35:T41" si="36">SUM(U35:V35)</f>
        <v>22</v>
      </c>
      <c r="U35" s="25">
        <v>11</v>
      </c>
      <c r="V35" s="26">
        <v>11</v>
      </c>
      <c r="W35" s="29">
        <f t="shared" ref="W35:W39" si="37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0"/>
        <v>6</v>
      </c>
      <c r="C36" s="25">
        <f t="shared" ref="C36:D39" si="38">SUM(C35,F36,I36)-SUM(L36,O36,R36)</f>
        <v>5</v>
      </c>
      <c r="D36" s="26">
        <f t="shared" si="38"/>
        <v>1</v>
      </c>
      <c r="E36" s="27">
        <f t="shared" si="31"/>
        <v>1</v>
      </c>
      <c r="F36" s="25">
        <v>1</v>
      </c>
      <c r="G36" s="26">
        <v>0</v>
      </c>
      <c r="H36" s="28">
        <f t="shared" si="32"/>
        <v>0</v>
      </c>
      <c r="I36" s="25">
        <v>0</v>
      </c>
      <c r="J36" s="26">
        <v>0</v>
      </c>
      <c r="K36" s="27">
        <f t="shared" si="33"/>
        <v>0</v>
      </c>
      <c r="L36" s="25">
        <v>0</v>
      </c>
      <c r="M36" s="25">
        <v>0</v>
      </c>
      <c r="N36" s="25">
        <f t="shared" si="34"/>
        <v>0</v>
      </c>
      <c r="O36" s="25">
        <v>0</v>
      </c>
      <c r="P36" s="26">
        <v>0</v>
      </c>
      <c r="Q36" s="31">
        <f t="shared" si="35"/>
        <v>0</v>
      </c>
      <c r="R36" s="25">
        <v>0</v>
      </c>
      <c r="S36" s="25">
        <v>0</v>
      </c>
      <c r="T36" s="25">
        <f t="shared" si="36"/>
        <v>0</v>
      </c>
      <c r="U36" s="25">
        <v>0</v>
      </c>
      <c r="V36" s="26">
        <v>0</v>
      </c>
      <c r="W36" s="29">
        <f t="shared" si="37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0"/>
        <v>5</v>
      </c>
      <c r="C37" s="25">
        <f t="shared" si="38"/>
        <v>4</v>
      </c>
      <c r="D37" s="26">
        <f t="shared" si="38"/>
        <v>1</v>
      </c>
      <c r="E37" s="27">
        <f t="shared" si="31"/>
        <v>1</v>
      </c>
      <c r="F37" s="25">
        <v>1</v>
      </c>
      <c r="G37" s="26">
        <v>0</v>
      </c>
      <c r="H37" s="28">
        <f t="shared" si="32"/>
        <v>0</v>
      </c>
      <c r="I37" s="25">
        <v>0</v>
      </c>
      <c r="J37" s="26">
        <v>0</v>
      </c>
      <c r="K37" s="27">
        <f t="shared" si="33"/>
        <v>0</v>
      </c>
      <c r="L37" s="25">
        <v>0</v>
      </c>
      <c r="M37" s="25">
        <v>0</v>
      </c>
      <c r="N37" s="25">
        <f t="shared" si="34"/>
        <v>2</v>
      </c>
      <c r="O37" s="25">
        <v>2</v>
      </c>
      <c r="P37" s="26">
        <v>0</v>
      </c>
      <c r="Q37" s="31">
        <f t="shared" si="35"/>
        <v>0</v>
      </c>
      <c r="R37" s="25">
        <v>0</v>
      </c>
      <c r="S37" s="25">
        <v>0</v>
      </c>
      <c r="T37" s="25">
        <f t="shared" si="36"/>
        <v>4</v>
      </c>
      <c r="U37" s="25">
        <v>4</v>
      </c>
      <c r="V37" s="26">
        <v>0</v>
      </c>
      <c r="W37" s="29">
        <f t="shared" si="37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0"/>
        <v>5</v>
      </c>
      <c r="C38" s="25">
        <f t="shared" si="38"/>
        <v>2</v>
      </c>
      <c r="D38" s="26">
        <f t="shared" si="38"/>
        <v>3</v>
      </c>
      <c r="E38" s="27">
        <f t="shared" si="31"/>
        <v>1</v>
      </c>
      <c r="F38" s="25">
        <v>0</v>
      </c>
      <c r="G38" s="26">
        <v>1</v>
      </c>
      <c r="H38" s="28">
        <f t="shared" si="32"/>
        <v>1</v>
      </c>
      <c r="I38" s="25">
        <v>0</v>
      </c>
      <c r="J38" s="26">
        <v>1</v>
      </c>
      <c r="K38" s="27">
        <f t="shared" si="33"/>
        <v>0</v>
      </c>
      <c r="L38" s="25">
        <v>0</v>
      </c>
      <c r="M38" s="25">
        <v>0</v>
      </c>
      <c r="N38" s="25">
        <f t="shared" si="34"/>
        <v>2</v>
      </c>
      <c r="O38" s="25">
        <v>2</v>
      </c>
      <c r="P38" s="26">
        <v>0</v>
      </c>
      <c r="Q38" s="31">
        <f t="shared" si="35"/>
        <v>0</v>
      </c>
      <c r="R38" s="25">
        <v>0</v>
      </c>
      <c r="S38" s="25">
        <v>0</v>
      </c>
      <c r="T38" s="25">
        <f t="shared" si="36"/>
        <v>6</v>
      </c>
      <c r="U38" s="25">
        <v>6</v>
      </c>
      <c r="V38" s="26">
        <v>0</v>
      </c>
      <c r="W38" s="29">
        <f t="shared" si="37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0"/>
        <v>9</v>
      </c>
      <c r="C39" s="25">
        <f t="shared" si="38"/>
        <v>3</v>
      </c>
      <c r="D39" s="26">
        <f t="shared" si="38"/>
        <v>6</v>
      </c>
      <c r="E39" s="27">
        <f t="shared" si="31"/>
        <v>3</v>
      </c>
      <c r="F39" s="25">
        <v>1</v>
      </c>
      <c r="G39" s="26">
        <v>2</v>
      </c>
      <c r="H39" s="28">
        <f t="shared" si="32"/>
        <v>1</v>
      </c>
      <c r="I39" s="25">
        <v>0</v>
      </c>
      <c r="J39" s="26">
        <v>1</v>
      </c>
      <c r="K39" s="27">
        <f t="shared" si="33"/>
        <v>0</v>
      </c>
      <c r="L39" s="25">
        <v>0</v>
      </c>
      <c r="M39" s="25">
        <v>0</v>
      </c>
      <c r="N39" s="25">
        <f t="shared" si="34"/>
        <v>0</v>
      </c>
      <c r="O39" s="25">
        <v>0</v>
      </c>
      <c r="P39" s="26">
        <v>0</v>
      </c>
      <c r="Q39" s="31">
        <f t="shared" si="35"/>
        <v>0</v>
      </c>
      <c r="R39" s="25">
        <v>0</v>
      </c>
      <c r="S39" s="25">
        <v>0</v>
      </c>
      <c r="T39" s="25">
        <f t="shared" si="36"/>
        <v>0</v>
      </c>
      <c r="U39" s="25">
        <v>0</v>
      </c>
      <c r="V39" s="26">
        <v>0</v>
      </c>
      <c r="W39" s="29">
        <f t="shared" si="37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9">SUM(C40:D40)</f>
        <v>8</v>
      </c>
      <c r="C40" s="25">
        <f t="shared" ref="C40:C41" si="40">SUM(C39,F40,I40)-SUM(L40,O40,R40)</f>
        <v>3</v>
      </c>
      <c r="D40" s="26">
        <f t="shared" ref="D40:D41" si="41">SUM(D39,G40,J40)-SUM(M40,P40,S40)</f>
        <v>5</v>
      </c>
      <c r="E40" s="27">
        <f t="shared" si="31"/>
        <v>0</v>
      </c>
      <c r="F40" s="25">
        <v>0</v>
      </c>
      <c r="G40" s="26">
        <v>0</v>
      </c>
      <c r="H40" s="28">
        <f t="shared" ref="H40:H41" si="42">SUM(I40:J40)</f>
        <v>0</v>
      </c>
      <c r="I40" s="25">
        <v>0</v>
      </c>
      <c r="J40" s="26">
        <v>0</v>
      </c>
      <c r="K40" s="27">
        <f t="shared" si="33"/>
        <v>0</v>
      </c>
      <c r="L40" s="25">
        <v>0</v>
      </c>
      <c r="M40" s="25">
        <v>0</v>
      </c>
      <c r="N40" s="25">
        <f t="shared" si="34"/>
        <v>1</v>
      </c>
      <c r="O40" s="25">
        <v>0</v>
      </c>
      <c r="P40" s="26">
        <v>1</v>
      </c>
      <c r="Q40" s="31">
        <f t="shared" si="35"/>
        <v>0</v>
      </c>
      <c r="R40" s="25">
        <v>0</v>
      </c>
      <c r="S40" s="25">
        <v>0</v>
      </c>
      <c r="T40" s="25">
        <f t="shared" si="36"/>
        <v>8</v>
      </c>
      <c r="U40" s="25">
        <v>0</v>
      </c>
      <c r="V40" s="26">
        <v>8</v>
      </c>
      <c r="W40" s="29">
        <f t="shared" ref="W40:W41" si="43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9"/>
        <v>10</v>
      </c>
      <c r="C41" s="25">
        <f t="shared" si="40"/>
        <v>5</v>
      </c>
      <c r="D41" s="26">
        <f t="shared" si="41"/>
        <v>5</v>
      </c>
      <c r="E41" s="27">
        <f t="shared" si="31"/>
        <v>0</v>
      </c>
      <c r="F41" s="25">
        <v>0</v>
      </c>
      <c r="G41" s="26">
        <v>0</v>
      </c>
      <c r="H41" s="28">
        <f t="shared" si="42"/>
        <v>2</v>
      </c>
      <c r="I41" s="25">
        <v>2</v>
      </c>
      <c r="J41" s="26">
        <v>0</v>
      </c>
      <c r="K41" s="27">
        <f t="shared" si="33"/>
        <v>0</v>
      </c>
      <c r="L41" s="25">
        <v>0</v>
      </c>
      <c r="M41" s="25">
        <v>0</v>
      </c>
      <c r="N41" s="25">
        <f t="shared" si="34"/>
        <v>0</v>
      </c>
      <c r="O41" s="25">
        <v>0</v>
      </c>
      <c r="P41" s="26">
        <v>0</v>
      </c>
      <c r="Q41" s="31">
        <f t="shared" si="35"/>
        <v>0</v>
      </c>
      <c r="R41" s="25">
        <v>0</v>
      </c>
      <c r="S41" s="25">
        <v>0</v>
      </c>
      <c r="T41" s="25">
        <f t="shared" si="36"/>
        <v>0</v>
      </c>
      <c r="U41" s="25">
        <v>0</v>
      </c>
      <c r="V41" s="26">
        <v>0</v>
      </c>
      <c r="W41" s="29">
        <f t="shared" si="43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4">SUM(B35:B41)</f>
        <v>48</v>
      </c>
      <c r="C42" s="110">
        <f t="shared" si="44"/>
        <v>26</v>
      </c>
      <c r="D42" s="110">
        <f t="shared" si="44"/>
        <v>22</v>
      </c>
      <c r="E42" s="110">
        <f t="shared" si="44"/>
        <v>8</v>
      </c>
      <c r="F42" s="110">
        <f t="shared" si="44"/>
        <v>5</v>
      </c>
      <c r="G42" s="110">
        <f t="shared" si="44"/>
        <v>3</v>
      </c>
      <c r="H42" s="110">
        <f t="shared" si="44"/>
        <v>4</v>
      </c>
      <c r="I42" s="110">
        <f t="shared" si="44"/>
        <v>2</v>
      </c>
      <c r="J42" s="110">
        <f t="shared" si="44"/>
        <v>2</v>
      </c>
      <c r="K42" s="110">
        <f t="shared" si="44"/>
        <v>0</v>
      </c>
      <c r="L42" s="110">
        <f t="shared" si="44"/>
        <v>0</v>
      </c>
      <c r="M42" s="110">
        <f t="shared" si="44"/>
        <v>0</v>
      </c>
      <c r="N42" s="110">
        <f t="shared" si="44"/>
        <v>7</v>
      </c>
      <c r="O42" s="110">
        <f t="shared" si="44"/>
        <v>5</v>
      </c>
      <c r="P42" s="110">
        <f t="shared" si="44"/>
        <v>2</v>
      </c>
      <c r="Q42" s="110">
        <f t="shared" si="44"/>
        <v>0</v>
      </c>
      <c r="R42" s="110">
        <f t="shared" si="44"/>
        <v>0</v>
      </c>
      <c r="S42" s="110">
        <f t="shared" si="44"/>
        <v>0</v>
      </c>
      <c r="T42" s="110">
        <f t="shared" si="44"/>
        <v>40</v>
      </c>
      <c r="U42" s="110">
        <f t="shared" si="44"/>
        <v>21</v>
      </c>
      <c r="V42" s="110">
        <f t="shared" si="44"/>
        <v>19</v>
      </c>
      <c r="W42" s="110">
        <f t="shared" si="44"/>
        <v>0</v>
      </c>
      <c r="X42" s="110">
        <f t="shared" si="44"/>
        <v>0</v>
      </c>
      <c r="Y42" s="110">
        <f t="shared" si="44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 t="shared" ref="B43:Y43" si="45">SUM(B10,B18,B26,B34,B42)</f>
        <v>181</v>
      </c>
      <c r="C43" s="211">
        <f t="shared" si="45"/>
        <v>100</v>
      </c>
      <c r="D43" s="211">
        <f t="shared" si="45"/>
        <v>81</v>
      </c>
      <c r="E43" s="211">
        <f t="shared" si="45"/>
        <v>22</v>
      </c>
      <c r="F43" s="211">
        <f t="shared" si="45"/>
        <v>13</v>
      </c>
      <c r="G43" s="211">
        <f t="shared" si="45"/>
        <v>9</v>
      </c>
      <c r="H43" s="211">
        <f t="shared" si="45"/>
        <v>9</v>
      </c>
      <c r="I43" s="211">
        <f t="shared" si="45"/>
        <v>5</v>
      </c>
      <c r="J43" s="211">
        <f t="shared" si="45"/>
        <v>4</v>
      </c>
      <c r="K43" s="211">
        <f t="shared" si="45"/>
        <v>3</v>
      </c>
      <c r="L43" s="211">
        <f t="shared" si="45"/>
        <v>2</v>
      </c>
      <c r="M43" s="211">
        <f t="shared" si="45"/>
        <v>1</v>
      </c>
      <c r="N43" s="211">
        <f t="shared" si="45"/>
        <v>25</v>
      </c>
      <c r="O43" s="211">
        <f t="shared" si="45"/>
        <v>15</v>
      </c>
      <c r="P43" s="211">
        <f t="shared" si="45"/>
        <v>10</v>
      </c>
      <c r="Q43" s="211">
        <f t="shared" si="45"/>
        <v>0</v>
      </c>
      <c r="R43" s="211">
        <f t="shared" si="45"/>
        <v>0</v>
      </c>
      <c r="S43" s="211">
        <f t="shared" si="45"/>
        <v>0</v>
      </c>
      <c r="T43" s="211">
        <f t="shared" si="45"/>
        <v>250</v>
      </c>
      <c r="U43" s="211">
        <f t="shared" si="45"/>
        <v>135</v>
      </c>
      <c r="V43" s="211">
        <f t="shared" si="45"/>
        <v>115</v>
      </c>
      <c r="W43" s="211">
        <f t="shared" si="45"/>
        <v>0</v>
      </c>
      <c r="X43" s="211">
        <f t="shared" si="45"/>
        <v>0</v>
      </c>
      <c r="Y43" s="211">
        <f t="shared" si="45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10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18"/>
  <dimension ref="A1:AC130"/>
  <sheetViews>
    <sheetView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B43" sqref="B4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80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0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0</v>
      </c>
    </row>
    <row r="7" spans="1:29" s="2" customFormat="1" ht="15.95" customHeight="1">
      <c r="A7" s="24">
        <v>1</v>
      </c>
      <c r="B7" s="25">
        <f>SUM(C7:D7)</f>
        <v>0</v>
      </c>
      <c r="C7" s="25">
        <f>SUM(AC5,F7,I7)-SUM(L7,O7,R7)</f>
        <v>0</v>
      </c>
      <c r="D7" s="25">
        <f>SUM(AC6,G7,J7)-SUM(M7,P7,S7)</f>
        <v>0</v>
      </c>
      <c r="E7" s="27">
        <f t="shared" ref="E7:E30" si="0">SUM(F7:G7)</f>
        <v>0</v>
      </c>
      <c r="F7" s="25">
        <v>0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0</v>
      </c>
      <c r="O7" s="25">
        <v>0</v>
      </c>
      <c r="P7" s="25">
        <v>0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0</v>
      </c>
    </row>
    <row r="8" spans="1:29" s="2" customFormat="1" ht="15.95" customHeight="1">
      <c r="A8" s="24">
        <v>2</v>
      </c>
      <c r="B8" s="25">
        <f t="shared" ref="B8:B9" si="6">SUM(C8:D8)</f>
        <v>0</v>
      </c>
      <c r="C8" s="25">
        <f t="shared" ref="C8:D8" si="7">SUM(C7,F8,I8)-SUM(L8,O8,R8)</f>
        <v>0</v>
      </c>
      <c r="D8" s="26">
        <f t="shared" si="7"/>
        <v>0</v>
      </c>
      <c r="E8" s="27">
        <f t="shared" si="0"/>
        <v>0</v>
      </c>
      <c r="F8" s="25">
        <v>0</v>
      </c>
      <c r="G8" s="26">
        <v>0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0</v>
      </c>
      <c r="C9" s="25">
        <f>SUM(C8,F9,I9)-SUM(L9,O9,R9)</f>
        <v>0</v>
      </c>
      <c r="D9" s="25">
        <f>SUM(D8,G9,J9)-SUM(M9,P9,S9)</f>
        <v>0</v>
      </c>
      <c r="E9" s="27">
        <f t="shared" si="0"/>
        <v>0</v>
      </c>
      <c r="F9" s="25">
        <v>0</v>
      </c>
      <c r="G9" s="26">
        <v>0</v>
      </c>
      <c r="H9" s="27">
        <v>0</v>
      </c>
      <c r="I9" s="25">
        <v>0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0</v>
      </c>
      <c r="O9" s="25">
        <v>0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0</v>
      </c>
      <c r="C10" s="108">
        <f t="shared" si="9"/>
        <v>0</v>
      </c>
      <c r="D10" s="108">
        <f t="shared" si="9"/>
        <v>0</v>
      </c>
      <c r="E10" s="108">
        <f t="shared" si="9"/>
        <v>0</v>
      </c>
      <c r="F10" s="108">
        <f t="shared" si="9"/>
        <v>0</v>
      </c>
      <c r="G10" s="108">
        <f t="shared" si="9"/>
        <v>0</v>
      </c>
      <c r="H10" s="108">
        <f t="shared" si="9"/>
        <v>0</v>
      </c>
      <c r="I10" s="108">
        <f t="shared" si="9"/>
        <v>0</v>
      </c>
      <c r="J10" s="108">
        <f t="shared" si="9"/>
        <v>0</v>
      </c>
      <c r="K10" s="108">
        <f t="shared" si="9"/>
        <v>0</v>
      </c>
      <c r="L10" s="108">
        <f t="shared" si="9"/>
        <v>0</v>
      </c>
      <c r="M10" s="108">
        <f t="shared" si="9"/>
        <v>0</v>
      </c>
      <c r="N10" s="108">
        <f t="shared" si="9"/>
        <v>0</v>
      </c>
      <c r="O10" s="108">
        <f t="shared" si="9"/>
        <v>0</v>
      </c>
      <c r="P10" s="108">
        <f t="shared" si="9"/>
        <v>0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0</v>
      </c>
      <c r="U10" s="108">
        <f t="shared" si="9"/>
        <v>0</v>
      </c>
      <c r="V10" s="108">
        <f t="shared" si="9"/>
        <v>0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0</v>
      </c>
      <c r="C11" s="25">
        <f>SUM(C9,F11,I11)-SUM(L11,O11,R11)</f>
        <v>0</v>
      </c>
      <c r="D11" s="25">
        <f>SUM(D9,G11,J11)-SUM(M11,P11,S11)</f>
        <v>0</v>
      </c>
      <c r="E11" s="27">
        <f t="shared" si="0"/>
        <v>0</v>
      </c>
      <c r="F11" s="25">
        <v>0</v>
      </c>
      <c r="G11" s="26">
        <v>0</v>
      </c>
      <c r="H11" s="27">
        <f t="shared" ref="H11:H17" si="11">SUM(I11:J11)</f>
        <v>0</v>
      </c>
      <c r="I11" s="25">
        <v>0</v>
      </c>
      <c r="J11" s="26">
        <v>0</v>
      </c>
      <c r="K11" s="28">
        <f t="shared" ref="K11:K17" si="12">SUM(L11:M11)</f>
        <v>0</v>
      </c>
      <c r="L11" s="25">
        <v>0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0</v>
      </c>
      <c r="C12" s="25">
        <f t="shared" ref="C12:D17" si="15">SUM(C11,F12,I12)-SUM(L12,O12,R12)</f>
        <v>0</v>
      </c>
      <c r="D12" s="26">
        <f t="shared" si="15"/>
        <v>0</v>
      </c>
      <c r="E12" s="27">
        <f t="shared" si="0"/>
        <v>0</v>
      </c>
      <c r="F12" s="25">
        <v>0</v>
      </c>
      <c r="G12" s="26">
        <v>0</v>
      </c>
      <c r="H12" s="27">
        <f t="shared" si="11"/>
        <v>0</v>
      </c>
      <c r="I12" s="25">
        <v>0</v>
      </c>
      <c r="J12" s="26">
        <v>0</v>
      </c>
      <c r="K12" s="27">
        <f t="shared" si="12"/>
        <v>0</v>
      </c>
      <c r="L12" s="25">
        <v>0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3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0</v>
      </c>
      <c r="C13" s="25">
        <f t="shared" si="15"/>
        <v>0</v>
      </c>
      <c r="D13" s="26">
        <f t="shared" si="15"/>
        <v>0</v>
      </c>
      <c r="E13" s="27">
        <f t="shared" si="0"/>
        <v>0</v>
      </c>
      <c r="F13" s="25">
        <v>0</v>
      </c>
      <c r="G13" s="26">
        <v>0</v>
      </c>
      <c r="H13" s="27">
        <f t="shared" si="11"/>
        <v>0</v>
      </c>
      <c r="I13" s="25">
        <v>0</v>
      </c>
      <c r="J13" s="26">
        <v>0</v>
      </c>
      <c r="K13" s="28">
        <f t="shared" si="12"/>
        <v>0</v>
      </c>
      <c r="L13" s="25">
        <v>0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13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0</v>
      </c>
      <c r="C14" s="25">
        <f t="shared" si="15"/>
        <v>0</v>
      </c>
      <c r="D14" s="26">
        <f t="shared" si="15"/>
        <v>0</v>
      </c>
      <c r="E14" s="27">
        <f t="shared" si="0"/>
        <v>0</v>
      </c>
      <c r="F14" s="25">
        <v>0</v>
      </c>
      <c r="G14" s="26">
        <v>0</v>
      </c>
      <c r="H14" s="27">
        <f t="shared" si="11"/>
        <v>0</v>
      </c>
      <c r="I14" s="25">
        <v>0</v>
      </c>
      <c r="J14" s="26">
        <v>0</v>
      </c>
      <c r="K14" s="27">
        <f t="shared" si="12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3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0</v>
      </c>
      <c r="C15" s="25">
        <f t="shared" si="15"/>
        <v>0</v>
      </c>
      <c r="D15" s="26">
        <f t="shared" si="15"/>
        <v>0</v>
      </c>
      <c r="E15" s="27">
        <f t="shared" si="0"/>
        <v>0</v>
      </c>
      <c r="F15" s="25">
        <v>0</v>
      </c>
      <c r="G15" s="26">
        <v>0</v>
      </c>
      <c r="H15" s="27">
        <f t="shared" si="11"/>
        <v>0</v>
      </c>
      <c r="I15" s="25">
        <v>0</v>
      </c>
      <c r="J15" s="26">
        <v>0</v>
      </c>
      <c r="K15" s="28">
        <f t="shared" si="12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3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0</v>
      </c>
      <c r="C16" s="25">
        <f t="shared" si="15"/>
        <v>0</v>
      </c>
      <c r="D16" s="26">
        <f t="shared" si="15"/>
        <v>0</v>
      </c>
      <c r="E16" s="27">
        <f t="shared" si="0"/>
        <v>0</v>
      </c>
      <c r="F16" s="25">
        <v>0</v>
      </c>
      <c r="G16" s="26">
        <v>0</v>
      </c>
      <c r="H16" s="27">
        <f t="shared" si="11"/>
        <v>0</v>
      </c>
      <c r="I16" s="25">
        <v>0</v>
      </c>
      <c r="J16" s="26">
        <v>0</v>
      </c>
      <c r="K16" s="27">
        <f t="shared" si="12"/>
        <v>0</v>
      </c>
      <c r="L16" s="25">
        <v>0</v>
      </c>
      <c r="M16" s="25">
        <v>0</v>
      </c>
      <c r="N16" s="25">
        <f t="shared" si="3"/>
        <v>0</v>
      </c>
      <c r="O16" s="25">
        <v>0</v>
      </c>
      <c r="P16" s="25">
        <v>0</v>
      </c>
      <c r="Q16" s="31">
        <f t="shared" si="13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0</v>
      </c>
      <c r="C17" s="25">
        <f t="shared" si="15"/>
        <v>0</v>
      </c>
      <c r="D17" s="26">
        <f t="shared" si="15"/>
        <v>0</v>
      </c>
      <c r="E17" s="27">
        <f>SUM(F17:G17)</f>
        <v>0</v>
      </c>
      <c r="F17" s="25">
        <v>0</v>
      </c>
      <c r="G17" s="26">
        <v>0</v>
      </c>
      <c r="H17" s="27">
        <f t="shared" si="11"/>
        <v>0</v>
      </c>
      <c r="I17" s="25">
        <v>0</v>
      </c>
      <c r="J17" s="26">
        <v>0</v>
      </c>
      <c r="K17" s="27">
        <f t="shared" si="12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0</v>
      </c>
      <c r="C18" s="108">
        <f t="shared" si="16"/>
        <v>0</v>
      </c>
      <c r="D18" s="108">
        <f t="shared" si="16"/>
        <v>0</v>
      </c>
      <c r="E18" s="110">
        <f t="shared" si="16"/>
        <v>0</v>
      </c>
      <c r="F18" s="108">
        <f t="shared" si="16"/>
        <v>0</v>
      </c>
      <c r="G18" s="108">
        <f t="shared" si="16"/>
        <v>0</v>
      </c>
      <c r="H18" s="108">
        <f t="shared" si="16"/>
        <v>0</v>
      </c>
      <c r="I18" s="108">
        <f t="shared" si="16"/>
        <v>0</v>
      </c>
      <c r="J18" s="108">
        <f t="shared" si="16"/>
        <v>0</v>
      </c>
      <c r="K18" s="110">
        <f t="shared" si="16"/>
        <v>0</v>
      </c>
      <c r="L18" s="108">
        <f t="shared" si="16"/>
        <v>0</v>
      </c>
      <c r="M18" s="108">
        <f t="shared" si="16"/>
        <v>0</v>
      </c>
      <c r="N18" s="108">
        <f t="shared" si="16"/>
        <v>0</v>
      </c>
      <c r="O18" s="108">
        <f t="shared" si="16"/>
        <v>0</v>
      </c>
      <c r="P18" s="108">
        <f t="shared" si="16"/>
        <v>0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0</v>
      </c>
      <c r="U18" s="108">
        <f>SUM(U11:U17)</f>
        <v>0</v>
      </c>
      <c r="V18" s="108">
        <f>SUM(V11:V17)</f>
        <v>0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0</v>
      </c>
      <c r="C19" s="25">
        <f>SUM(C17,F19,I19)-SUM(L19,O19,R19)</f>
        <v>0</v>
      </c>
      <c r="D19" s="26">
        <f>SUM(D17,G19,J19)-SUM(M19,P19,S19)</f>
        <v>0</v>
      </c>
      <c r="E19" s="27">
        <f t="shared" si="0"/>
        <v>0</v>
      </c>
      <c r="F19" s="25">
        <v>0</v>
      </c>
      <c r="G19" s="26">
        <v>0</v>
      </c>
      <c r="H19" s="27">
        <f t="shared" ref="H19:H25" si="17">SUM(I19:J19)</f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7">
        <f t="shared" ref="N19:N30" si="18">SUM(O19:P19)</f>
        <v>0</v>
      </c>
      <c r="O19" s="25">
        <v>0</v>
      </c>
      <c r="P19" s="25">
        <v>0</v>
      </c>
      <c r="Q19" s="31">
        <f t="shared" ref="Q19:Q25" si="19">SUM(R19:S19)</f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ref="W19:W25" si="20">SUM(X19:Y19)</f>
        <v>0</v>
      </c>
      <c r="X19" s="28"/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1">SUM(C20:D20)</f>
        <v>0</v>
      </c>
      <c r="C20" s="25">
        <f t="shared" ref="C20:D25" si="22">SUM(C19,F20,I20)-SUM(L20,O20,R20)</f>
        <v>0</v>
      </c>
      <c r="D20" s="26">
        <f t="shared" si="22"/>
        <v>0</v>
      </c>
      <c r="E20" s="27">
        <f t="shared" si="0"/>
        <v>0</v>
      </c>
      <c r="F20" s="25"/>
      <c r="G20" s="26"/>
      <c r="H20" s="27">
        <f t="shared" si="17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8"/>
        <v>0</v>
      </c>
      <c r="O20" s="25">
        <v>0</v>
      </c>
      <c r="P20" s="25">
        <v>0</v>
      </c>
      <c r="Q20" s="31">
        <f t="shared" si="19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20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1"/>
        <v>0</v>
      </c>
      <c r="C21" s="25">
        <f t="shared" si="22"/>
        <v>0</v>
      </c>
      <c r="D21" s="26">
        <f t="shared" si="22"/>
        <v>0</v>
      </c>
      <c r="E21" s="27">
        <f t="shared" si="0"/>
        <v>0</v>
      </c>
      <c r="F21" s="25"/>
      <c r="G21" s="26"/>
      <c r="H21" s="27">
        <f t="shared" si="17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18"/>
        <v>0</v>
      </c>
      <c r="O21" s="25">
        <v>0</v>
      </c>
      <c r="P21" s="25">
        <v>0</v>
      </c>
      <c r="Q21" s="32">
        <f t="shared" si="19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20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1"/>
        <v>0</v>
      </c>
      <c r="C22" s="25">
        <f t="shared" si="22"/>
        <v>0</v>
      </c>
      <c r="D22" s="26">
        <f t="shared" si="22"/>
        <v>0</v>
      </c>
      <c r="E22" s="27">
        <f t="shared" si="0"/>
        <v>0</v>
      </c>
      <c r="F22" s="25"/>
      <c r="G22" s="26"/>
      <c r="H22" s="27">
        <f t="shared" si="17"/>
        <v>0</v>
      </c>
      <c r="I22" s="25">
        <v>0</v>
      </c>
      <c r="J22" s="26">
        <v>0</v>
      </c>
      <c r="K22" s="27">
        <f t="shared" ref="K22:K30" si="23">SUM(L22:M22)</f>
        <v>0</v>
      </c>
      <c r="L22" s="25">
        <v>0</v>
      </c>
      <c r="M22" s="25">
        <v>0</v>
      </c>
      <c r="N22" s="25">
        <f t="shared" si="18"/>
        <v>0</v>
      </c>
      <c r="O22" s="25">
        <v>0</v>
      </c>
      <c r="P22" s="25">
        <v>0</v>
      </c>
      <c r="Q22" s="31">
        <f t="shared" si="19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20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1"/>
        <v>0</v>
      </c>
      <c r="C23" s="25">
        <f t="shared" si="22"/>
        <v>0</v>
      </c>
      <c r="D23" s="26">
        <f t="shared" si="22"/>
        <v>0</v>
      </c>
      <c r="E23" s="27">
        <f t="shared" si="0"/>
        <v>0</v>
      </c>
      <c r="F23" s="25"/>
      <c r="G23" s="26"/>
      <c r="H23" s="28">
        <f t="shared" si="17"/>
        <v>0</v>
      </c>
      <c r="I23" s="25">
        <v>0</v>
      </c>
      <c r="J23" s="26">
        <v>0</v>
      </c>
      <c r="K23" s="27">
        <f t="shared" si="23"/>
        <v>0</v>
      </c>
      <c r="L23" s="25">
        <v>0</v>
      </c>
      <c r="M23" s="25">
        <v>0</v>
      </c>
      <c r="N23" s="25">
        <f t="shared" si="18"/>
        <v>0</v>
      </c>
      <c r="O23" s="25">
        <v>0</v>
      </c>
      <c r="P23" s="25">
        <v>0</v>
      </c>
      <c r="Q23" s="32">
        <f t="shared" si="19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20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1"/>
        <v>0</v>
      </c>
      <c r="C24" s="25">
        <f t="shared" si="22"/>
        <v>0</v>
      </c>
      <c r="D24" s="26">
        <f t="shared" si="22"/>
        <v>0</v>
      </c>
      <c r="E24" s="27">
        <f t="shared" si="0"/>
        <v>0</v>
      </c>
      <c r="F24" s="25"/>
      <c r="G24" s="26"/>
      <c r="H24" s="28">
        <f t="shared" si="17"/>
        <v>0</v>
      </c>
      <c r="I24" s="25">
        <v>0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8"/>
        <v>0</v>
      </c>
      <c r="O24" s="25">
        <v>0</v>
      </c>
      <c r="P24" s="25">
        <v>0</v>
      </c>
      <c r="Q24" s="32">
        <f t="shared" si="19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20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1"/>
        <v>0</v>
      </c>
      <c r="C25" s="25">
        <f t="shared" si="22"/>
        <v>0</v>
      </c>
      <c r="D25" s="26">
        <f t="shared" si="22"/>
        <v>0</v>
      </c>
      <c r="E25" s="27">
        <f t="shared" si="0"/>
        <v>0</v>
      </c>
      <c r="F25" s="25"/>
      <c r="G25" s="26"/>
      <c r="H25" s="28">
        <f t="shared" si="17"/>
        <v>0</v>
      </c>
      <c r="I25" s="25">
        <v>0</v>
      </c>
      <c r="J25" s="26">
        <v>0</v>
      </c>
      <c r="K25" s="27">
        <f t="shared" si="23"/>
        <v>0</v>
      </c>
      <c r="L25" s="25">
        <v>0</v>
      </c>
      <c r="M25" s="25">
        <v>0</v>
      </c>
      <c r="N25" s="25">
        <f t="shared" si="18"/>
        <v>0</v>
      </c>
      <c r="O25" s="25">
        <v>0</v>
      </c>
      <c r="P25" s="25">
        <v>0</v>
      </c>
      <c r="Q25" s="32">
        <f t="shared" si="19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0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0</v>
      </c>
      <c r="C26" s="111">
        <f>SUM(C19:C25)</f>
        <v>0</v>
      </c>
      <c r="D26" s="111">
        <f>SUM(D19:D25)</f>
        <v>0</v>
      </c>
      <c r="E26" s="110">
        <f t="shared" ref="E26:Y26" si="24">SUM(E19:E25)</f>
        <v>0</v>
      </c>
      <c r="F26" s="111">
        <f t="shared" si="24"/>
        <v>0</v>
      </c>
      <c r="G26" s="111">
        <f t="shared" si="24"/>
        <v>0</v>
      </c>
      <c r="H26" s="110">
        <f t="shared" si="24"/>
        <v>0</v>
      </c>
      <c r="I26" s="111">
        <f t="shared" si="24"/>
        <v>0</v>
      </c>
      <c r="J26" s="111">
        <f t="shared" si="24"/>
        <v>0</v>
      </c>
      <c r="K26" s="110">
        <f t="shared" si="24"/>
        <v>0</v>
      </c>
      <c r="L26" s="111">
        <f t="shared" si="24"/>
        <v>0</v>
      </c>
      <c r="M26" s="111">
        <f t="shared" si="24"/>
        <v>0</v>
      </c>
      <c r="N26" s="110">
        <f>SUM(N19:N25)</f>
        <v>0</v>
      </c>
      <c r="O26" s="111">
        <f t="shared" si="24"/>
        <v>0</v>
      </c>
      <c r="P26" s="111">
        <f t="shared" si="24"/>
        <v>0</v>
      </c>
      <c r="Q26" s="110">
        <f t="shared" si="24"/>
        <v>0</v>
      </c>
      <c r="R26" s="111">
        <f t="shared" si="24"/>
        <v>0</v>
      </c>
      <c r="S26" s="111">
        <f t="shared" si="24"/>
        <v>0</v>
      </c>
      <c r="T26" s="110">
        <f t="shared" si="24"/>
        <v>0</v>
      </c>
      <c r="U26" s="111">
        <f t="shared" si="24"/>
        <v>0</v>
      </c>
      <c r="V26" s="111">
        <f t="shared" si="24"/>
        <v>0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0</v>
      </c>
      <c r="C27" s="25">
        <f>SUM(C25,F27,I27)-SUM(L27,O27,R27)</f>
        <v>0</v>
      </c>
      <c r="D27" s="26">
        <f>SUM(D25,G27,J27)-SUM(M27,P27,S27)</f>
        <v>0</v>
      </c>
      <c r="E27" s="27">
        <f t="shared" si="0"/>
        <v>0</v>
      </c>
      <c r="F27" s="25">
        <v>0</v>
      </c>
      <c r="G27" s="26">
        <v>0</v>
      </c>
      <c r="H27" s="28">
        <f t="shared" ref="H27:H33" si="26">SUM(I27:J27)</f>
        <v>0</v>
      </c>
      <c r="I27" s="25">
        <v>0</v>
      </c>
      <c r="J27" s="26">
        <v>0</v>
      </c>
      <c r="K27" s="27">
        <f t="shared" si="23"/>
        <v>0</v>
      </c>
      <c r="L27" s="25">
        <v>0</v>
      </c>
      <c r="M27" s="25">
        <v>0</v>
      </c>
      <c r="N27" s="25">
        <f t="shared" si="18"/>
        <v>0</v>
      </c>
      <c r="O27" s="25">
        <v>0</v>
      </c>
      <c r="P27" s="25">
        <v>0</v>
      </c>
      <c r="Q27" s="32">
        <f>SUM(R27:S27)</f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5"/>
        <v>0</v>
      </c>
      <c r="C28" s="25">
        <f t="shared" ref="C28:D33" si="27">SUM(C27,F28,I28)-SUM(L28,O28,R28)</f>
        <v>0</v>
      </c>
      <c r="D28" s="26">
        <f t="shared" si="27"/>
        <v>0</v>
      </c>
      <c r="E28" s="27">
        <f t="shared" si="0"/>
        <v>0</v>
      </c>
      <c r="F28" s="25">
        <v>0</v>
      </c>
      <c r="G28" s="26">
        <v>0</v>
      </c>
      <c r="H28" s="28">
        <v>0</v>
      </c>
      <c r="I28" s="25">
        <v>0</v>
      </c>
      <c r="J28" s="26">
        <v>0</v>
      </c>
      <c r="K28" s="27">
        <f t="shared" si="23"/>
        <v>0</v>
      </c>
      <c r="L28" s="25">
        <v>0</v>
      </c>
      <c r="M28" s="26">
        <v>0</v>
      </c>
      <c r="N28" s="25">
        <f t="shared" si="18"/>
        <v>0</v>
      </c>
      <c r="O28" s="25">
        <v>0</v>
      </c>
      <c r="P28" s="26">
        <v>0</v>
      </c>
      <c r="Q28" s="27">
        <f>SUM(R28:S28)</f>
        <v>0</v>
      </c>
      <c r="R28" s="25">
        <v>0</v>
      </c>
      <c r="S28" s="26">
        <v>0</v>
      </c>
      <c r="T28" s="25">
        <f t="shared" si="8"/>
        <v>0</v>
      </c>
      <c r="U28" s="25">
        <v>0</v>
      </c>
      <c r="V28" s="26">
        <v>0</v>
      </c>
      <c r="W28" s="29">
        <f t="shared" ref="W28:W33" si="28">SUM(X28:Y28)</f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5"/>
        <v>1</v>
      </c>
      <c r="C29" s="25">
        <f t="shared" si="27"/>
        <v>1</v>
      </c>
      <c r="D29" s="26">
        <f t="shared" si="27"/>
        <v>0</v>
      </c>
      <c r="E29" s="27">
        <f t="shared" si="0"/>
        <v>0</v>
      </c>
      <c r="F29" s="25">
        <v>0</v>
      </c>
      <c r="G29" s="26">
        <v>0</v>
      </c>
      <c r="H29" s="28">
        <f t="shared" si="26"/>
        <v>1</v>
      </c>
      <c r="I29" s="25">
        <v>1</v>
      </c>
      <c r="J29" s="26">
        <v>0</v>
      </c>
      <c r="K29" s="27">
        <f t="shared" si="23"/>
        <v>0</v>
      </c>
      <c r="L29" s="25">
        <v>0</v>
      </c>
      <c r="M29" s="25">
        <v>0</v>
      </c>
      <c r="N29" s="25">
        <f t="shared" si="18"/>
        <v>0</v>
      </c>
      <c r="O29" s="25">
        <v>0</v>
      </c>
      <c r="P29" s="26">
        <v>0</v>
      </c>
      <c r="Q29" s="31"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8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1</v>
      </c>
      <c r="C30" s="25">
        <f t="shared" si="27"/>
        <v>1</v>
      </c>
      <c r="D30" s="26">
        <f t="shared" si="27"/>
        <v>0</v>
      </c>
      <c r="E30" s="27">
        <f t="shared" si="0"/>
        <v>0</v>
      </c>
      <c r="F30" s="25">
        <v>0</v>
      </c>
      <c r="G30" s="26">
        <v>0</v>
      </c>
      <c r="H30" s="28">
        <f t="shared" si="26"/>
        <v>0</v>
      </c>
      <c r="I30" s="25">
        <v>0</v>
      </c>
      <c r="J30" s="26">
        <v>0</v>
      </c>
      <c r="K30" s="27">
        <f t="shared" si="23"/>
        <v>0</v>
      </c>
      <c r="L30" s="25">
        <v>0</v>
      </c>
      <c r="M30" s="25">
        <v>0</v>
      </c>
      <c r="N30" s="25">
        <f t="shared" si="18"/>
        <v>0</v>
      </c>
      <c r="O30" s="25">
        <v>0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 t="shared" si="8"/>
        <v>0</v>
      </c>
      <c r="U30" s="25">
        <v>0</v>
      </c>
      <c r="V30" s="26">
        <v>0</v>
      </c>
      <c r="W30" s="29">
        <f t="shared" si="28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1</v>
      </c>
      <c r="C31" s="25">
        <f t="shared" si="27"/>
        <v>1</v>
      </c>
      <c r="D31" s="26">
        <f t="shared" si="27"/>
        <v>0</v>
      </c>
      <c r="E31" s="27">
        <f>SUM(F31:G31)</f>
        <v>0</v>
      </c>
      <c r="F31" s="25">
        <v>0</v>
      </c>
      <c r="G31" s="26">
        <v>0</v>
      </c>
      <c r="H31" s="28">
        <f t="shared" si="26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8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5"/>
        <v>1</v>
      </c>
      <c r="C32" s="25">
        <f t="shared" si="27"/>
        <v>1</v>
      </c>
      <c r="D32" s="26">
        <f t="shared" si="27"/>
        <v>0</v>
      </c>
      <c r="E32" s="27">
        <f>SUM(F32:G32)</f>
        <v>0</v>
      </c>
      <c r="F32" s="25">
        <v>0</v>
      </c>
      <c r="G32" s="26">
        <v>0</v>
      </c>
      <c r="H32" s="28">
        <f t="shared" si="26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8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1</v>
      </c>
      <c r="C33" s="25">
        <f t="shared" si="27"/>
        <v>1</v>
      </c>
      <c r="D33" s="26">
        <f t="shared" si="27"/>
        <v>0</v>
      </c>
      <c r="E33" s="27">
        <f>SUM(F33:G33)</f>
        <v>0</v>
      </c>
      <c r="F33" s="25">
        <v>0</v>
      </c>
      <c r="G33" s="26">
        <v>0</v>
      </c>
      <c r="H33" s="28">
        <f t="shared" si="26"/>
        <v>0</v>
      </c>
      <c r="I33" s="25">
        <v>0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0</v>
      </c>
      <c r="O33" s="25">
        <v>0</v>
      </c>
      <c r="P33" s="26">
        <v>0</v>
      </c>
      <c r="Q33" s="31"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28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9">SUM(B27:B33)</f>
        <v>5</v>
      </c>
      <c r="C34" s="110">
        <f t="shared" si="29"/>
        <v>5</v>
      </c>
      <c r="D34" s="110">
        <f t="shared" si="29"/>
        <v>0</v>
      </c>
      <c r="E34" s="110">
        <f t="shared" si="29"/>
        <v>0</v>
      </c>
      <c r="F34" s="111">
        <f t="shared" si="29"/>
        <v>0</v>
      </c>
      <c r="G34" s="111">
        <f t="shared" si="29"/>
        <v>0</v>
      </c>
      <c r="H34" s="110">
        <f t="shared" si="29"/>
        <v>1</v>
      </c>
      <c r="I34" s="111">
        <f t="shared" si="29"/>
        <v>1</v>
      </c>
      <c r="J34" s="111">
        <f t="shared" si="29"/>
        <v>0</v>
      </c>
      <c r="K34" s="110">
        <f t="shared" si="29"/>
        <v>0</v>
      </c>
      <c r="L34" s="111">
        <f t="shared" si="29"/>
        <v>0</v>
      </c>
      <c r="M34" s="111">
        <f t="shared" si="29"/>
        <v>0</v>
      </c>
      <c r="N34" s="110">
        <f t="shared" si="29"/>
        <v>0</v>
      </c>
      <c r="O34" s="111">
        <f t="shared" si="29"/>
        <v>0</v>
      </c>
      <c r="P34" s="111">
        <f t="shared" si="29"/>
        <v>0</v>
      </c>
      <c r="Q34" s="110">
        <f t="shared" si="29"/>
        <v>0</v>
      </c>
      <c r="R34" s="111">
        <f t="shared" si="29"/>
        <v>0</v>
      </c>
      <c r="S34" s="111">
        <f t="shared" si="29"/>
        <v>0</v>
      </c>
      <c r="T34" s="110">
        <f t="shared" si="29"/>
        <v>0</v>
      </c>
      <c r="U34" s="111">
        <f t="shared" si="29"/>
        <v>0</v>
      </c>
      <c r="V34" s="111">
        <f t="shared" si="29"/>
        <v>0</v>
      </c>
      <c r="W34" s="110">
        <f t="shared" si="29"/>
        <v>0</v>
      </c>
      <c r="X34" s="111">
        <f t="shared" si="29"/>
        <v>0</v>
      </c>
      <c r="Y34" s="111">
        <f t="shared" si="29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0">SUM(C35:D35)</f>
        <v>1</v>
      </c>
      <c r="C35" s="25">
        <f>SUM(C33,F35,I35)-SUM(L35,O35,R35)</f>
        <v>1</v>
      </c>
      <c r="D35" s="26">
        <f>SUM(D33,G35,J35)-SUM(M35,P35,S35)</f>
        <v>0</v>
      </c>
      <c r="E35" s="27">
        <f t="shared" ref="E35:E41" si="31">SUM(F35:G35)</f>
        <v>0</v>
      </c>
      <c r="F35" s="25">
        <v>0</v>
      </c>
      <c r="G35" s="26">
        <v>0</v>
      </c>
      <c r="H35" s="28">
        <f t="shared" ref="H35:H39" si="32">SUM(I35:J35)</f>
        <v>0</v>
      </c>
      <c r="I35" s="25">
        <v>0</v>
      </c>
      <c r="J35" s="26">
        <v>0</v>
      </c>
      <c r="K35" s="27">
        <f t="shared" ref="K35:K41" si="33">SUM(L35:M35)</f>
        <v>0</v>
      </c>
      <c r="L35" s="25">
        <v>0</v>
      </c>
      <c r="M35" s="25">
        <v>0</v>
      </c>
      <c r="N35" s="25">
        <v>0</v>
      </c>
      <c r="O35" s="25">
        <v>0</v>
      </c>
      <c r="P35" s="26">
        <v>0</v>
      </c>
      <c r="Q35" s="31">
        <v>0</v>
      </c>
      <c r="R35" s="25">
        <v>0</v>
      </c>
      <c r="S35" s="25">
        <v>0</v>
      </c>
      <c r="T35" s="25">
        <f t="shared" ref="T35:T41" si="34">SUM(U35:V35)</f>
        <v>0</v>
      </c>
      <c r="U35" s="25">
        <v>0</v>
      </c>
      <c r="V35" s="26">
        <v>0</v>
      </c>
      <c r="W35" s="29">
        <f t="shared" ref="W35:W39" si="35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0"/>
        <v>1</v>
      </c>
      <c r="C36" s="25">
        <f t="shared" ref="C36:D39" si="36">SUM(C35,F36,I36)-SUM(L36,O36,R36)</f>
        <v>1</v>
      </c>
      <c r="D36" s="26">
        <f t="shared" si="36"/>
        <v>0</v>
      </c>
      <c r="E36" s="27">
        <f t="shared" si="31"/>
        <v>0</v>
      </c>
      <c r="F36" s="25">
        <v>0</v>
      </c>
      <c r="G36" s="26">
        <v>0</v>
      </c>
      <c r="H36" s="28">
        <f t="shared" si="32"/>
        <v>0</v>
      </c>
      <c r="I36" s="25">
        <v>0</v>
      </c>
      <c r="J36" s="26">
        <v>0</v>
      </c>
      <c r="K36" s="27">
        <f t="shared" si="33"/>
        <v>0</v>
      </c>
      <c r="L36" s="25">
        <v>0</v>
      </c>
      <c r="M36" s="25">
        <v>0</v>
      </c>
      <c r="N36" s="25">
        <f t="shared" ref="N36:N41" si="37">SUM(O36:P36)</f>
        <v>0</v>
      </c>
      <c r="O36" s="25">
        <v>0</v>
      </c>
      <c r="P36" s="26">
        <v>0</v>
      </c>
      <c r="Q36" s="31">
        <f t="shared" ref="Q36:Q41" si="38">SUM(R36:S36)</f>
        <v>0</v>
      </c>
      <c r="R36" s="25">
        <v>0</v>
      </c>
      <c r="S36" s="25">
        <v>0</v>
      </c>
      <c r="T36" s="25">
        <f t="shared" si="34"/>
        <v>0</v>
      </c>
      <c r="U36" s="25">
        <v>0</v>
      </c>
      <c r="V36" s="26">
        <v>0</v>
      </c>
      <c r="W36" s="29">
        <f t="shared" si="35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0"/>
        <v>1</v>
      </c>
      <c r="C37" s="25">
        <f t="shared" si="36"/>
        <v>1</v>
      </c>
      <c r="D37" s="26">
        <f t="shared" si="36"/>
        <v>0</v>
      </c>
      <c r="E37" s="27">
        <f t="shared" si="31"/>
        <v>0</v>
      </c>
      <c r="F37" s="25">
        <v>0</v>
      </c>
      <c r="G37" s="26">
        <v>0</v>
      </c>
      <c r="H37" s="28">
        <f t="shared" si="32"/>
        <v>0</v>
      </c>
      <c r="I37" s="25">
        <v>0</v>
      </c>
      <c r="J37" s="26">
        <v>0</v>
      </c>
      <c r="K37" s="27">
        <f t="shared" si="33"/>
        <v>0</v>
      </c>
      <c r="L37" s="25">
        <v>0</v>
      </c>
      <c r="M37" s="25">
        <v>0</v>
      </c>
      <c r="N37" s="25">
        <f t="shared" si="37"/>
        <v>0</v>
      </c>
      <c r="O37" s="25">
        <v>0</v>
      </c>
      <c r="P37" s="26">
        <v>0</v>
      </c>
      <c r="Q37" s="31">
        <f t="shared" si="38"/>
        <v>0</v>
      </c>
      <c r="R37" s="25">
        <v>0</v>
      </c>
      <c r="S37" s="25">
        <v>0</v>
      </c>
      <c r="T37" s="25">
        <f t="shared" si="34"/>
        <v>0</v>
      </c>
      <c r="U37" s="25">
        <v>0</v>
      </c>
      <c r="V37" s="26">
        <v>0</v>
      </c>
      <c r="W37" s="29">
        <f t="shared" si="35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0"/>
        <v>1</v>
      </c>
      <c r="C38" s="25">
        <f t="shared" si="36"/>
        <v>1</v>
      </c>
      <c r="D38" s="26">
        <f t="shared" si="36"/>
        <v>0</v>
      </c>
      <c r="E38" s="27">
        <f t="shared" si="31"/>
        <v>0</v>
      </c>
      <c r="F38" s="25">
        <v>0</v>
      </c>
      <c r="G38" s="26">
        <v>0</v>
      </c>
      <c r="H38" s="28">
        <f t="shared" si="32"/>
        <v>0</v>
      </c>
      <c r="I38" s="25">
        <v>0</v>
      </c>
      <c r="J38" s="26">
        <v>0</v>
      </c>
      <c r="K38" s="27">
        <f t="shared" si="33"/>
        <v>0</v>
      </c>
      <c r="L38" s="25">
        <v>0</v>
      </c>
      <c r="M38" s="25">
        <v>0</v>
      </c>
      <c r="N38" s="25">
        <f t="shared" si="37"/>
        <v>0</v>
      </c>
      <c r="O38" s="25">
        <v>0</v>
      </c>
      <c r="P38" s="26">
        <v>0</v>
      </c>
      <c r="Q38" s="31">
        <f t="shared" si="38"/>
        <v>0</v>
      </c>
      <c r="R38" s="25">
        <v>0</v>
      </c>
      <c r="S38" s="25">
        <v>0</v>
      </c>
      <c r="T38" s="25">
        <f t="shared" si="34"/>
        <v>0</v>
      </c>
      <c r="U38" s="25">
        <v>0</v>
      </c>
      <c r="V38" s="26">
        <v>0</v>
      </c>
      <c r="W38" s="29">
        <f t="shared" si="35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0"/>
        <v>1</v>
      </c>
      <c r="C39" s="25">
        <f t="shared" si="36"/>
        <v>1</v>
      </c>
      <c r="D39" s="26">
        <f t="shared" si="36"/>
        <v>0</v>
      </c>
      <c r="E39" s="27">
        <f t="shared" si="31"/>
        <v>0</v>
      </c>
      <c r="F39" s="25">
        <v>0</v>
      </c>
      <c r="G39" s="26">
        <v>0</v>
      </c>
      <c r="H39" s="28">
        <f t="shared" si="32"/>
        <v>0</v>
      </c>
      <c r="I39" s="25">
        <v>0</v>
      </c>
      <c r="J39" s="26">
        <v>0</v>
      </c>
      <c r="K39" s="27">
        <f t="shared" si="33"/>
        <v>0</v>
      </c>
      <c r="L39" s="25">
        <v>0</v>
      </c>
      <c r="M39" s="25">
        <v>0</v>
      </c>
      <c r="N39" s="25">
        <f t="shared" si="37"/>
        <v>0</v>
      </c>
      <c r="O39" s="25">
        <v>0</v>
      </c>
      <c r="P39" s="26">
        <v>0</v>
      </c>
      <c r="Q39" s="31">
        <f t="shared" si="38"/>
        <v>0</v>
      </c>
      <c r="R39" s="25">
        <v>0</v>
      </c>
      <c r="S39" s="25">
        <v>0</v>
      </c>
      <c r="T39" s="25">
        <f t="shared" si="34"/>
        <v>0</v>
      </c>
      <c r="U39" s="25">
        <v>0</v>
      </c>
      <c r="V39" s="26">
        <v>0</v>
      </c>
      <c r="W39" s="29">
        <f t="shared" si="35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9">SUM(C40:D40)</f>
        <v>1</v>
      </c>
      <c r="C40" s="25">
        <f t="shared" ref="C40:C41" si="40">SUM(C39,F40,I40)-SUM(L40,O40,R40)</f>
        <v>1</v>
      </c>
      <c r="D40" s="26">
        <f t="shared" ref="D40:D41" si="41">SUM(D39,G40,J40)-SUM(M40,P40,S40)</f>
        <v>0</v>
      </c>
      <c r="E40" s="27">
        <f t="shared" si="31"/>
        <v>0</v>
      </c>
      <c r="F40" s="25">
        <v>0</v>
      </c>
      <c r="G40" s="26">
        <v>0</v>
      </c>
      <c r="H40" s="28">
        <f t="shared" ref="H40:H41" si="42">SUM(I40:J40)</f>
        <v>0</v>
      </c>
      <c r="I40" s="25">
        <v>0</v>
      </c>
      <c r="J40" s="26">
        <v>0</v>
      </c>
      <c r="K40" s="27">
        <f t="shared" si="33"/>
        <v>0</v>
      </c>
      <c r="L40" s="25">
        <v>0</v>
      </c>
      <c r="M40" s="25">
        <v>0</v>
      </c>
      <c r="N40" s="25">
        <f t="shared" si="37"/>
        <v>0</v>
      </c>
      <c r="O40" s="25">
        <v>0</v>
      </c>
      <c r="P40" s="26">
        <v>0</v>
      </c>
      <c r="Q40" s="31">
        <f t="shared" si="38"/>
        <v>0</v>
      </c>
      <c r="R40" s="25">
        <v>0</v>
      </c>
      <c r="S40" s="25">
        <v>0</v>
      </c>
      <c r="T40" s="25">
        <f t="shared" si="34"/>
        <v>0</v>
      </c>
      <c r="U40" s="25">
        <v>0</v>
      </c>
      <c r="V40" s="26">
        <v>0</v>
      </c>
      <c r="W40" s="29">
        <f t="shared" ref="W40:W41" si="43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9"/>
        <v>0</v>
      </c>
      <c r="C41" s="25">
        <f t="shared" si="40"/>
        <v>0</v>
      </c>
      <c r="D41" s="26">
        <f t="shared" si="41"/>
        <v>0</v>
      </c>
      <c r="E41" s="27">
        <f t="shared" si="31"/>
        <v>0</v>
      </c>
      <c r="F41" s="25">
        <v>0</v>
      </c>
      <c r="G41" s="26">
        <v>0</v>
      </c>
      <c r="H41" s="28">
        <f t="shared" si="42"/>
        <v>0</v>
      </c>
      <c r="I41" s="25">
        <v>0</v>
      </c>
      <c r="J41" s="26">
        <v>0</v>
      </c>
      <c r="K41" s="27">
        <f t="shared" si="33"/>
        <v>1</v>
      </c>
      <c r="L41" s="25">
        <v>1</v>
      </c>
      <c r="M41" s="25">
        <v>0</v>
      </c>
      <c r="N41" s="25">
        <f t="shared" si="37"/>
        <v>0</v>
      </c>
      <c r="O41" s="25">
        <v>0</v>
      </c>
      <c r="P41" s="26">
        <v>0</v>
      </c>
      <c r="Q41" s="31">
        <f t="shared" si="38"/>
        <v>0</v>
      </c>
      <c r="R41" s="25">
        <v>0</v>
      </c>
      <c r="S41" s="25">
        <v>0</v>
      </c>
      <c r="T41" s="25">
        <f t="shared" si="34"/>
        <v>0</v>
      </c>
      <c r="U41" s="25">
        <v>0</v>
      </c>
      <c r="V41" s="26">
        <v>0</v>
      </c>
      <c r="W41" s="29">
        <f t="shared" si="43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4">SUM(B35:B41)</f>
        <v>6</v>
      </c>
      <c r="C42" s="110">
        <f t="shared" si="44"/>
        <v>6</v>
      </c>
      <c r="D42" s="110">
        <f t="shared" si="44"/>
        <v>0</v>
      </c>
      <c r="E42" s="110">
        <f t="shared" si="44"/>
        <v>0</v>
      </c>
      <c r="F42" s="110">
        <f t="shared" si="44"/>
        <v>0</v>
      </c>
      <c r="G42" s="110">
        <f t="shared" si="44"/>
        <v>0</v>
      </c>
      <c r="H42" s="110">
        <f t="shared" si="44"/>
        <v>0</v>
      </c>
      <c r="I42" s="110">
        <f t="shared" si="44"/>
        <v>0</v>
      </c>
      <c r="J42" s="110">
        <f t="shared" si="44"/>
        <v>0</v>
      </c>
      <c r="K42" s="110">
        <f t="shared" si="44"/>
        <v>1</v>
      </c>
      <c r="L42" s="110">
        <f t="shared" si="44"/>
        <v>1</v>
      </c>
      <c r="M42" s="110">
        <f t="shared" si="44"/>
        <v>0</v>
      </c>
      <c r="N42" s="110">
        <f t="shared" si="44"/>
        <v>0</v>
      </c>
      <c r="O42" s="110">
        <f t="shared" si="44"/>
        <v>0</v>
      </c>
      <c r="P42" s="110">
        <f t="shared" si="44"/>
        <v>0</v>
      </c>
      <c r="Q42" s="110">
        <f t="shared" si="44"/>
        <v>0</v>
      </c>
      <c r="R42" s="110">
        <f t="shared" si="44"/>
        <v>0</v>
      </c>
      <c r="S42" s="110">
        <f t="shared" si="44"/>
        <v>0</v>
      </c>
      <c r="T42" s="110">
        <f t="shared" si="44"/>
        <v>0</v>
      </c>
      <c r="U42" s="110">
        <f t="shared" si="44"/>
        <v>0</v>
      </c>
      <c r="V42" s="110">
        <f t="shared" si="44"/>
        <v>0</v>
      </c>
      <c r="W42" s="110">
        <f t="shared" si="44"/>
        <v>0</v>
      </c>
      <c r="X42" s="110">
        <f t="shared" si="44"/>
        <v>0</v>
      </c>
      <c r="Y42" s="110">
        <f t="shared" si="44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11</v>
      </c>
      <c r="C43" s="211">
        <f t="shared" ref="C43:Y43" si="45">SUM(C10,C18,C26,C34,C42)</f>
        <v>11</v>
      </c>
      <c r="D43" s="211">
        <f t="shared" si="45"/>
        <v>0</v>
      </c>
      <c r="E43" s="211">
        <f t="shared" si="45"/>
        <v>0</v>
      </c>
      <c r="F43" s="211">
        <f t="shared" si="45"/>
        <v>0</v>
      </c>
      <c r="G43" s="211">
        <f t="shared" si="45"/>
        <v>0</v>
      </c>
      <c r="H43" s="211">
        <f t="shared" si="45"/>
        <v>1</v>
      </c>
      <c r="I43" s="211">
        <f t="shared" si="45"/>
        <v>1</v>
      </c>
      <c r="J43" s="211">
        <f t="shared" si="45"/>
        <v>0</v>
      </c>
      <c r="K43" s="211">
        <f t="shared" si="45"/>
        <v>1</v>
      </c>
      <c r="L43" s="211">
        <f t="shared" si="45"/>
        <v>1</v>
      </c>
      <c r="M43" s="211">
        <f t="shared" si="45"/>
        <v>0</v>
      </c>
      <c r="N43" s="211">
        <f t="shared" si="45"/>
        <v>0</v>
      </c>
      <c r="O43" s="211">
        <f t="shared" si="45"/>
        <v>0</v>
      </c>
      <c r="P43" s="211">
        <f t="shared" si="45"/>
        <v>0</v>
      </c>
      <c r="Q43" s="211">
        <f t="shared" si="45"/>
        <v>0</v>
      </c>
      <c r="R43" s="211">
        <f t="shared" si="45"/>
        <v>0</v>
      </c>
      <c r="S43" s="211">
        <f t="shared" si="45"/>
        <v>0</v>
      </c>
      <c r="T43" s="211">
        <f t="shared" si="45"/>
        <v>0</v>
      </c>
      <c r="U43" s="211">
        <f t="shared" si="45"/>
        <v>0</v>
      </c>
      <c r="V43" s="211">
        <f t="shared" si="45"/>
        <v>0</v>
      </c>
      <c r="W43" s="211">
        <f t="shared" si="45"/>
        <v>0</v>
      </c>
      <c r="X43" s="211">
        <f t="shared" si="45"/>
        <v>0</v>
      </c>
      <c r="Y43" s="211">
        <f t="shared" si="45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0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spans="1:1" ht="15.95" customHeight="1"/>
    <row r="50" spans="1:1" ht="15.95" customHeight="1"/>
    <row r="51" spans="1:1" ht="15.95" customHeight="1"/>
    <row r="52" spans="1:1" ht="15.95" customHeight="1"/>
    <row r="53" spans="1:1" ht="15.95" customHeight="1"/>
    <row r="54" spans="1:1" ht="15.95" customHeight="1"/>
    <row r="55" spans="1:1" ht="15.95" customHeight="1"/>
    <row r="56" spans="1:1" ht="15.95" customHeight="1"/>
    <row r="57" spans="1:1" ht="15.95" customHeight="1"/>
    <row r="58" spans="1:1" ht="15.95" customHeight="1"/>
    <row r="59" spans="1:1" ht="15.95" customHeight="1">
      <c r="A59" s="8">
        <v>31</v>
      </c>
    </row>
    <row r="60" spans="1:1" ht="15.95" customHeight="1"/>
    <row r="61" spans="1:1" ht="15.95" customHeight="1"/>
    <row r="62" spans="1:1" ht="15.95" customHeight="1"/>
    <row r="63" spans="1:1" ht="15.95" customHeight="1"/>
    <row r="64" spans="1:1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19"/>
  <dimension ref="A1:AC130"/>
  <sheetViews>
    <sheetView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B43" sqref="B43"/>
    </sheetView>
  </sheetViews>
  <sheetFormatPr baseColWidth="10" defaultRowHeight="12.75"/>
  <cols>
    <col min="1" max="1" width="4.5703125" style="8" customWidth="1"/>
    <col min="2" max="2" width="6.85546875" customWidth="1"/>
    <col min="3" max="3" width="6.28515625" customWidth="1"/>
    <col min="4" max="4" width="6" customWidth="1"/>
    <col min="5" max="14" width="7.28515625" customWidth="1"/>
    <col min="15" max="15" width="6.42578125" customWidth="1"/>
    <col min="16" max="17" width="7.28515625" customWidth="1"/>
    <col min="18" max="18" width="6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81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6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6</v>
      </c>
    </row>
    <row r="7" spans="1:29" s="2" customFormat="1" ht="15.95" customHeight="1">
      <c r="A7" s="24">
        <v>1</v>
      </c>
      <c r="B7" s="25">
        <f>SUM(C7:D7)</f>
        <v>13</v>
      </c>
      <c r="C7" s="25">
        <f>SUM(AC5,F7,I7)-SUM(L7,O7,R7)</f>
        <v>6</v>
      </c>
      <c r="D7" s="25">
        <f>SUM(AC6,G7,J7)-SUM(M7,P7,S7)</f>
        <v>7</v>
      </c>
      <c r="E7" s="27">
        <f t="shared" ref="E7:E30" si="0">SUM(F7:G7)</f>
        <v>1</v>
      </c>
      <c r="F7" s="25">
        <v>0</v>
      </c>
      <c r="G7" s="26">
        <v>1</v>
      </c>
      <c r="H7" s="27">
        <f t="shared" ref="H7:H9" si="1">SUM(I7:J7)</f>
        <v>0</v>
      </c>
      <c r="I7" s="25">
        <v>0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0</v>
      </c>
      <c r="O7" s="25">
        <v>0</v>
      </c>
      <c r="P7" s="25">
        <v>0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12</v>
      </c>
    </row>
    <row r="8" spans="1:29" s="2" customFormat="1" ht="15.95" customHeight="1">
      <c r="A8" s="24">
        <v>2</v>
      </c>
      <c r="B8" s="25">
        <f t="shared" ref="B8:B9" si="6">SUM(C8:D8)</f>
        <v>12</v>
      </c>
      <c r="C8" s="25">
        <f t="shared" ref="C8:D8" si="7">SUM(C7,F8,I8)-SUM(L8,O8,R8)</f>
        <v>6</v>
      </c>
      <c r="D8" s="26">
        <f t="shared" si="7"/>
        <v>6</v>
      </c>
      <c r="E8" s="27">
        <f t="shared" si="0"/>
        <v>0</v>
      </c>
      <c r="F8" s="25">
        <v>0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si="2"/>
        <v>1</v>
      </c>
      <c r="L8" s="25">
        <v>0</v>
      </c>
      <c r="M8" s="25">
        <v>1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13</v>
      </c>
      <c r="C9" s="25">
        <f>SUM(C8,F9,I9)-SUM(L9,O9,R9)</f>
        <v>7</v>
      </c>
      <c r="D9" s="25">
        <f>SUM(D8,G9,J9)-SUM(M9,P9,S9)</f>
        <v>6</v>
      </c>
      <c r="E9" s="27">
        <f t="shared" si="0"/>
        <v>0</v>
      </c>
      <c r="F9" s="25">
        <v>0</v>
      </c>
      <c r="G9" s="26">
        <v>0</v>
      </c>
      <c r="H9" s="27">
        <f t="shared" si="1"/>
        <v>1</v>
      </c>
      <c r="I9" s="25">
        <v>1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0</v>
      </c>
      <c r="O9" s="25">
        <v>0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38</v>
      </c>
      <c r="C10" s="108">
        <f t="shared" si="9"/>
        <v>19</v>
      </c>
      <c r="D10" s="108">
        <f t="shared" si="9"/>
        <v>19</v>
      </c>
      <c r="E10" s="108">
        <f t="shared" si="9"/>
        <v>1</v>
      </c>
      <c r="F10" s="108">
        <f t="shared" si="9"/>
        <v>0</v>
      </c>
      <c r="G10" s="108">
        <f t="shared" si="9"/>
        <v>1</v>
      </c>
      <c r="H10" s="108">
        <f t="shared" si="9"/>
        <v>1</v>
      </c>
      <c r="I10" s="108">
        <f t="shared" si="9"/>
        <v>1</v>
      </c>
      <c r="J10" s="108">
        <f t="shared" si="9"/>
        <v>0</v>
      </c>
      <c r="K10" s="108">
        <f t="shared" si="9"/>
        <v>1</v>
      </c>
      <c r="L10" s="108">
        <f t="shared" si="9"/>
        <v>0</v>
      </c>
      <c r="M10" s="108">
        <f t="shared" si="9"/>
        <v>1</v>
      </c>
      <c r="N10" s="108">
        <f t="shared" si="9"/>
        <v>0</v>
      </c>
      <c r="O10" s="108">
        <f t="shared" si="9"/>
        <v>0</v>
      </c>
      <c r="P10" s="108">
        <f t="shared" si="9"/>
        <v>0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0</v>
      </c>
      <c r="U10" s="108">
        <f t="shared" si="9"/>
        <v>0</v>
      </c>
      <c r="V10" s="108">
        <f t="shared" si="9"/>
        <v>0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13</v>
      </c>
      <c r="C11" s="25">
        <f>SUM(C9,F11,I11)-SUM(L11,O11,R11)</f>
        <v>5</v>
      </c>
      <c r="D11" s="25">
        <f>SUM(D9,G11,J11)-SUM(M11,P11,S11)</f>
        <v>8</v>
      </c>
      <c r="E11" s="27">
        <f t="shared" si="0"/>
        <v>0</v>
      </c>
      <c r="F11" s="25">
        <v>0</v>
      </c>
      <c r="G11" s="26">
        <v>0</v>
      </c>
      <c r="H11" s="27">
        <f t="shared" ref="H11:H17" si="11">SUM(I11:J11)</f>
        <v>2</v>
      </c>
      <c r="I11" s="25">
        <v>0</v>
      </c>
      <c r="J11" s="26">
        <v>2</v>
      </c>
      <c r="K11" s="28">
        <f t="shared" ref="K11:K17" si="12">SUM(L11:M11)</f>
        <v>2</v>
      </c>
      <c r="L11" s="25">
        <v>2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14</v>
      </c>
      <c r="C12" s="25">
        <f t="shared" ref="C12:D17" si="15">SUM(C11,F12,I12)-SUM(L12,O12,R12)</f>
        <v>6</v>
      </c>
      <c r="D12" s="26">
        <f t="shared" si="15"/>
        <v>8</v>
      </c>
      <c r="E12" s="27">
        <f t="shared" si="0"/>
        <v>1</v>
      </c>
      <c r="F12" s="25">
        <v>1</v>
      </c>
      <c r="G12" s="26">
        <v>0</v>
      </c>
      <c r="H12" s="27">
        <f t="shared" si="11"/>
        <v>2</v>
      </c>
      <c r="I12" s="25">
        <v>2</v>
      </c>
      <c r="J12" s="26">
        <v>0</v>
      </c>
      <c r="K12" s="27">
        <f t="shared" si="12"/>
        <v>1</v>
      </c>
      <c r="L12" s="25">
        <v>1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3"/>
        <v>1</v>
      </c>
      <c r="R12" s="25">
        <v>1</v>
      </c>
      <c r="S12" s="25">
        <v>0</v>
      </c>
      <c r="T12" s="29">
        <f t="shared" si="8"/>
        <v>10</v>
      </c>
      <c r="U12" s="28">
        <v>10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14</v>
      </c>
      <c r="C13" s="25">
        <f t="shared" si="15"/>
        <v>7</v>
      </c>
      <c r="D13" s="26">
        <f t="shared" si="15"/>
        <v>7</v>
      </c>
      <c r="E13" s="27">
        <f t="shared" si="0"/>
        <v>0</v>
      </c>
      <c r="F13" s="25">
        <v>0</v>
      </c>
      <c r="G13" s="26">
        <v>0</v>
      </c>
      <c r="H13" s="27">
        <f t="shared" si="11"/>
        <v>1</v>
      </c>
      <c r="I13" s="25">
        <v>1</v>
      </c>
      <c r="J13" s="26">
        <v>0</v>
      </c>
      <c r="K13" s="28">
        <f t="shared" si="12"/>
        <v>1</v>
      </c>
      <c r="L13" s="25">
        <v>0</v>
      </c>
      <c r="M13" s="25">
        <v>1</v>
      </c>
      <c r="N13" s="25">
        <f t="shared" si="3"/>
        <v>0</v>
      </c>
      <c r="O13" s="25">
        <v>0</v>
      </c>
      <c r="P13" s="25">
        <v>0</v>
      </c>
      <c r="Q13" s="31">
        <f t="shared" si="13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14</v>
      </c>
      <c r="C14" s="25">
        <f t="shared" si="15"/>
        <v>8</v>
      </c>
      <c r="D14" s="26">
        <f t="shared" si="15"/>
        <v>6</v>
      </c>
      <c r="E14" s="27">
        <f t="shared" si="0"/>
        <v>0</v>
      </c>
      <c r="F14" s="25">
        <v>0</v>
      </c>
      <c r="G14" s="26">
        <v>0</v>
      </c>
      <c r="H14" s="27">
        <f t="shared" si="11"/>
        <v>1</v>
      </c>
      <c r="I14" s="25">
        <v>1</v>
      </c>
      <c r="J14" s="26">
        <v>0</v>
      </c>
      <c r="K14" s="27">
        <f t="shared" si="12"/>
        <v>1</v>
      </c>
      <c r="L14" s="25">
        <v>0</v>
      </c>
      <c r="M14" s="25">
        <v>1</v>
      </c>
      <c r="N14" s="25">
        <f t="shared" si="3"/>
        <v>0</v>
      </c>
      <c r="O14" s="25">
        <v>0</v>
      </c>
      <c r="P14" s="25">
        <v>0</v>
      </c>
      <c r="Q14" s="31"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14</v>
      </c>
      <c r="C15" s="25">
        <f t="shared" si="15"/>
        <v>8</v>
      </c>
      <c r="D15" s="26">
        <f t="shared" si="15"/>
        <v>6</v>
      </c>
      <c r="E15" s="27">
        <f t="shared" si="0"/>
        <v>0</v>
      </c>
      <c r="F15" s="25">
        <v>0</v>
      </c>
      <c r="G15" s="26">
        <v>0</v>
      </c>
      <c r="H15" s="27">
        <f t="shared" si="11"/>
        <v>0</v>
      </c>
      <c r="I15" s="25">
        <v>0</v>
      </c>
      <c r="J15" s="26">
        <v>0</v>
      </c>
      <c r="K15" s="28">
        <f t="shared" si="12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3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14</v>
      </c>
      <c r="C16" s="25">
        <f t="shared" si="15"/>
        <v>8</v>
      </c>
      <c r="D16" s="26">
        <f t="shared" si="15"/>
        <v>6</v>
      </c>
      <c r="E16" s="27">
        <f t="shared" si="0"/>
        <v>0</v>
      </c>
      <c r="F16" s="25">
        <v>0</v>
      </c>
      <c r="G16" s="26">
        <v>0</v>
      </c>
      <c r="H16" s="27">
        <f t="shared" si="11"/>
        <v>0</v>
      </c>
      <c r="I16" s="25">
        <v>0</v>
      </c>
      <c r="J16" s="26">
        <v>0</v>
      </c>
      <c r="K16" s="27">
        <f t="shared" si="12"/>
        <v>0</v>
      </c>
      <c r="L16" s="25">
        <v>0</v>
      </c>
      <c r="M16" s="25">
        <v>0</v>
      </c>
      <c r="N16" s="25">
        <f t="shared" si="3"/>
        <v>0</v>
      </c>
      <c r="O16" s="25">
        <v>0</v>
      </c>
      <c r="P16" s="25">
        <v>0</v>
      </c>
      <c r="Q16" s="31">
        <f t="shared" si="13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11</v>
      </c>
      <c r="C17" s="25">
        <f t="shared" si="15"/>
        <v>6</v>
      </c>
      <c r="D17" s="26">
        <f t="shared" si="15"/>
        <v>5</v>
      </c>
      <c r="E17" s="27">
        <f>SUM(F17:G17)</f>
        <v>0</v>
      </c>
      <c r="F17" s="25">
        <v>0</v>
      </c>
      <c r="G17" s="26">
        <v>0</v>
      </c>
      <c r="H17" s="27">
        <f t="shared" si="11"/>
        <v>0</v>
      </c>
      <c r="I17" s="25">
        <v>0</v>
      </c>
      <c r="J17" s="26">
        <v>0</v>
      </c>
      <c r="K17" s="27">
        <f t="shared" si="12"/>
        <v>3</v>
      </c>
      <c r="L17" s="25">
        <v>2</v>
      </c>
      <c r="M17" s="25">
        <v>1</v>
      </c>
      <c r="N17" s="25">
        <f>SUM(O17:P17)</f>
        <v>0</v>
      </c>
      <c r="O17" s="25">
        <v>0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94</v>
      </c>
      <c r="C18" s="108">
        <f t="shared" si="16"/>
        <v>48</v>
      </c>
      <c r="D18" s="108">
        <f t="shared" si="16"/>
        <v>46</v>
      </c>
      <c r="E18" s="110">
        <f t="shared" si="16"/>
        <v>1</v>
      </c>
      <c r="F18" s="108">
        <f t="shared" si="16"/>
        <v>1</v>
      </c>
      <c r="G18" s="108">
        <f t="shared" si="16"/>
        <v>0</v>
      </c>
      <c r="H18" s="108">
        <f t="shared" si="16"/>
        <v>6</v>
      </c>
      <c r="I18" s="108">
        <f t="shared" si="16"/>
        <v>4</v>
      </c>
      <c r="J18" s="108">
        <f t="shared" si="16"/>
        <v>2</v>
      </c>
      <c r="K18" s="110">
        <f t="shared" si="16"/>
        <v>8</v>
      </c>
      <c r="L18" s="108">
        <f t="shared" si="16"/>
        <v>5</v>
      </c>
      <c r="M18" s="108">
        <f t="shared" si="16"/>
        <v>3</v>
      </c>
      <c r="N18" s="108">
        <f t="shared" si="16"/>
        <v>0</v>
      </c>
      <c r="O18" s="108">
        <f t="shared" si="16"/>
        <v>0</v>
      </c>
      <c r="P18" s="108">
        <f t="shared" si="16"/>
        <v>0</v>
      </c>
      <c r="Q18" s="108">
        <f>SUM(Q11:Q16)</f>
        <v>1</v>
      </c>
      <c r="R18" s="108">
        <f>SUM(R11:R17)</f>
        <v>1</v>
      </c>
      <c r="S18" s="108">
        <f>SUM(S11:S17)</f>
        <v>0</v>
      </c>
      <c r="T18" s="108">
        <f>SUM(T11:T17)</f>
        <v>10</v>
      </c>
      <c r="U18" s="108">
        <f>SUM(U11:U17)</f>
        <v>10</v>
      </c>
      <c r="V18" s="108">
        <f>SUM(V11:V17)</f>
        <v>0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10</v>
      </c>
      <c r="C19" s="25">
        <f>SUM(C17,F19,I19)-SUM(L19,O19,R19)</f>
        <v>5</v>
      </c>
      <c r="D19" s="26">
        <f>SUM(D17,G19,J19)-SUM(M19,P19,S19)</f>
        <v>5</v>
      </c>
      <c r="E19" s="27">
        <f t="shared" si="0"/>
        <v>1</v>
      </c>
      <c r="F19" s="25">
        <v>0</v>
      </c>
      <c r="G19" s="26">
        <v>1</v>
      </c>
      <c r="H19" s="27">
        <f t="shared" ref="H19:H25" si="17">SUM(I19:J19)</f>
        <v>0</v>
      </c>
      <c r="I19" s="25">
        <v>0</v>
      </c>
      <c r="J19" s="26">
        <v>0</v>
      </c>
      <c r="K19" s="27">
        <f>SUM(L19:M19)</f>
        <v>2</v>
      </c>
      <c r="L19" s="25">
        <v>1</v>
      </c>
      <c r="M19" s="25">
        <v>1</v>
      </c>
      <c r="N19" s="27">
        <f t="shared" ref="N19:N30" si="18">SUM(O19:P19)</f>
        <v>0</v>
      </c>
      <c r="O19" s="25">
        <v>0</v>
      </c>
      <c r="P19" s="25">
        <v>0</v>
      </c>
      <c r="Q19" s="31">
        <f t="shared" ref="Q19:Q25" si="19">SUM(R19:S19)</f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ref="W19:W25" si="20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1">SUM(C20:D20)</f>
        <v>9</v>
      </c>
      <c r="C20" s="25">
        <f t="shared" ref="C20:D25" si="22">SUM(C19,F20,I20)-SUM(L20,O20,R20)</f>
        <v>4</v>
      </c>
      <c r="D20" s="26">
        <f t="shared" si="22"/>
        <v>5</v>
      </c>
      <c r="E20" s="27">
        <f t="shared" si="0"/>
        <v>0</v>
      </c>
      <c r="F20" s="25">
        <v>0</v>
      </c>
      <c r="G20" s="26">
        <v>0</v>
      </c>
      <c r="H20" s="27">
        <f t="shared" si="17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8"/>
        <v>0</v>
      </c>
      <c r="O20" s="25">
        <v>0</v>
      </c>
      <c r="P20" s="25">
        <v>0</v>
      </c>
      <c r="Q20" s="31">
        <f t="shared" si="19"/>
        <v>1</v>
      </c>
      <c r="R20" s="25">
        <v>1</v>
      </c>
      <c r="S20" s="25">
        <v>0</v>
      </c>
      <c r="T20" s="25">
        <f t="shared" si="8"/>
        <v>79</v>
      </c>
      <c r="U20" s="28">
        <v>79</v>
      </c>
      <c r="V20" s="25">
        <v>0</v>
      </c>
      <c r="W20" s="29">
        <f t="shared" si="20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1"/>
        <v>10</v>
      </c>
      <c r="C21" s="25">
        <f t="shared" si="22"/>
        <v>5</v>
      </c>
      <c r="D21" s="26">
        <f t="shared" si="22"/>
        <v>5</v>
      </c>
      <c r="E21" s="27">
        <f t="shared" si="0"/>
        <v>1</v>
      </c>
      <c r="F21" s="25">
        <v>1</v>
      </c>
      <c r="G21" s="26">
        <v>0</v>
      </c>
      <c r="H21" s="27">
        <f t="shared" si="17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18"/>
        <v>0</v>
      </c>
      <c r="O21" s="25">
        <v>0</v>
      </c>
      <c r="P21" s="25">
        <v>0</v>
      </c>
      <c r="Q21" s="32">
        <f t="shared" si="19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20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1"/>
        <v>10</v>
      </c>
      <c r="C22" s="25">
        <f t="shared" si="22"/>
        <v>5</v>
      </c>
      <c r="D22" s="26">
        <f t="shared" si="22"/>
        <v>5</v>
      </c>
      <c r="E22" s="27">
        <f t="shared" si="0"/>
        <v>0</v>
      </c>
      <c r="F22" s="25">
        <v>0</v>
      </c>
      <c r="G22" s="26">
        <v>0</v>
      </c>
      <c r="H22" s="27">
        <f t="shared" si="17"/>
        <v>0</v>
      </c>
      <c r="I22" s="25">
        <v>0</v>
      </c>
      <c r="J22" s="26">
        <v>0</v>
      </c>
      <c r="K22" s="27">
        <f t="shared" ref="K22:K30" si="23">SUM(L22:M22)</f>
        <v>0</v>
      </c>
      <c r="L22" s="25">
        <v>0</v>
      </c>
      <c r="M22" s="25">
        <v>0</v>
      </c>
      <c r="N22" s="25">
        <f t="shared" si="18"/>
        <v>0</v>
      </c>
      <c r="O22" s="25">
        <v>0</v>
      </c>
      <c r="P22" s="25">
        <v>0</v>
      </c>
      <c r="Q22" s="31">
        <f t="shared" si="19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20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1"/>
        <v>10</v>
      </c>
      <c r="C23" s="25">
        <f t="shared" si="22"/>
        <v>5</v>
      </c>
      <c r="D23" s="26">
        <f t="shared" si="22"/>
        <v>5</v>
      </c>
      <c r="E23" s="27">
        <f t="shared" si="0"/>
        <v>0</v>
      </c>
      <c r="F23" s="25">
        <v>0</v>
      </c>
      <c r="G23" s="26">
        <v>0</v>
      </c>
      <c r="H23" s="28">
        <f t="shared" si="17"/>
        <v>0</v>
      </c>
      <c r="I23" s="25">
        <v>0</v>
      </c>
      <c r="J23" s="26">
        <v>0</v>
      </c>
      <c r="K23" s="27">
        <f t="shared" si="23"/>
        <v>0</v>
      </c>
      <c r="L23" s="25">
        <v>0</v>
      </c>
      <c r="M23" s="25">
        <v>0</v>
      </c>
      <c r="N23" s="25">
        <f t="shared" si="18"/>
        <v>0</v>
      </c>
      <c r="O23" s="25">
        <v>0</v>
      </c>
      <c r="P23" s="25">
        <v>0</v>
      </c>
      <c r="Q23" s="32">
        <f t="shared" si="19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20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1"/>
        <v>9</v>
      </c>
      <c r="C24" s="25">
        <f t="shared" si="22"/>
        <v>5</v>
      </c>
      <c r="D24" s="26">
        <f t="shared" si="22"/>
        <v>4</v>
      </c>
      <c r="E24" s="27">
        <f t="shared" si="0"/>
        <v>0</v>
      </c>
      <c r="F24" s="25">
        <v>0</v>
      </c>
      <c r="G24" s="26">
        <v>0</v>
      </c>
      <c r="H24" s="28">
        <f t="shared" si="17"/>
        <v>0</v>
      </c>
      <c r="I24" s="25">
        <v>0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8"/>
        <v>0</v>
      </c>
      <c r="O24" s="25">
        <v>0</v>
      </c>
      <c r="P24" s="25">
        <v>0</v>
      </c>
      <c r="Q24" s="32">
        <f t="shared" si="19"/>
        <v>1</v>
      </c>
      <c r="R24" s="25">
        <v>0</v>
      </c>
      <c r="S24" s="25">
        <v>1</v>
      </c>
      <c r="T24" s="25">
        <f t="shared" si="8"/>
        <v>0</v>
      </c>
      <c r="U24" s="28">
        <v>0</v>
      </c>
      <c r="V24" s="25">
        <v>0</v>
      </c>
      <c r="W24" s="29">
        <f t="shared" si="20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1"/>
        <v>9</v>
      </c>
      <c r="C25" s="25">
        <f t="shared" si="22"/>
        <v>5</v>
      </c>
      <c r="D25" s="26">
        <f t="shared" si="22"/>
        <v>4</v>
      </c>
      <c r="E25" s="27">
        <f t="shared" si="0"/>
        <v>0</v>
      </c>
      <c r="F25" s="25">
        <v>0</v>
      </c>
      <c r="G25" s="26">
        <v>0</v>
      </c>
      <c r="H25" s="28">
        <f t="shared" si="17"/>
        <v>1</v>
      </c>
      <c r="I25" s="25">
        <v>1</v>
      </c>
      <c r="J25" s="26">
        <v>0</v>
      </c>
      <c r="K25" s="27">
        <f t="shared" si="23"/>
        <v>1</v>
      </c>
      <c r="L25" s="25">
        <v>1</v>
      </c>
      <c r="M25" s="25">
        <v>0</v>
      </c>
      <c r="N25" s="25">
        <f t="shared" si="18"/>
        <v>0</v>
      </c>
      <c r="O25" s="25">
        <v>0</v>
      </c>
      <c r="P25" s="25">
        <v>0</v>
      </c>
      <c r="Q25" s="32">
        <f t="shared" si="19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0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67</v>
      </c>
      <c r="C26" s="111">
        <f>SUM(C19:C25)</f>
        <v>34</v>
      </c>
      <c r="D26" s="111">
        <f>SUM(D19:D25)</f>
        <v>33</v>
      </c>
      <c r="E26" s="110">
        <f t="shared" ref="E26:Y26" si="24">SUM(E19:E25)</f>
        <v>2</v>
      </c>
      <c r="F26" s="111">
        <f t="shared" si="24"/>
        <v>1</v>
      </c>
      <c r="G26" s="111">
        <f t="shared" si="24"/>
        <v>1</v>
      </c>
      <c r="H26" s="110">
        <f t="shared" si="24"/>
        <v>1</v>
      </c>
      <c r="I26" s="111">
        <f t="shared" si="24"/>
        <v>1</v>
      </c>
      <c r="J26" s="111">
        <f t="shared" si="24"/>
        <v>0</v>
      </c>
      <c r="K26" s="110">
        <f t="shared" si="24"/>
        <v>3</v>
      </c>
      <c r="L26" s="111">
        <f t="shared" si="24"/>
        <v>2</v>
      </c>
      <c r="M26" s="111">
        <f t="shared" si="24"/>
        <v>1</v>
      </c>
      <c r="N26" s="110">
        <f>SUM(N19:N25)</f>
        <v>0</v>
      </c>
      <c r="O26" s="111">
        <f t="shared" si="24"/>
        <v>0</v>
      </c>
      <c r="P26" s="111">
        <f t="shared" si="24"/>
        <v>0</v>
      </c>
      <c r="Q26" s="110">
        <f t="shared" si="24"/>
        <v>2</v>
      </c>
      <c r="R26" s="111">
        <f t="shared" si="24"/>
        <v>1</v>
      </c>
      <c r="S26" s="111">
        <f t="shared" si="24"/>
        <v>1</v>
      </c>
      <c r="T26" s="110">
        <f t="shared" si="24"/>
        <v>79</v>
      </c>
      <c r="U26" s="111">
        <f t="shared" si="24"/>
        <v>79</v>
      </c>
      <c r="V26" s="111">
        <f t="shared" si="24"/>
        <v>0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9</v>
      </c>
      <c r="C27" s="25">
        <f>SUM(C25,F27,I27)-SUM(L27,O27,R27)</f>
        <v>5</v>
      </c>
      <c r="D27" s="26">
        <f>SUM(D25,G27,J27)-SUM(M27,P27,S27)</f>
        <v>4</v>
      </c>
      <c r="E27" s="27">
        <f t="shared" si="0"/>
        <v>1</v>
      </c>
      <c r="F27" s="25">
        <v>1</v>
      </c>
      <c r="G27" s="26">
        <v>0</v>
      </c>
      <c r="H27" s="28">
        <f t="shared" ref="H27:H33" si="26">SUM(I27:J27)</f>
        <v>0</v>
      </c>
      <c r="I27" s="25">
        <v>0</v>
      </c>
      <c r="J27" s="26">
        <v>0</v>
      </c>
      <c r="K27" s="27">
        <f t="shared" si="23"/>
        <v>0</v>
      </c>
      <c r="L27" s="25">
        <v>0</v>
      </c>
      <c r="M27" s="25">
        <v>0</v>
      </c>
      <c r="N27" s="25">
        <f t="shared" si="18"/>
        <v>0</v>
      </c>
      <c r="O27" s="25">
        <v>0</v>
      </c>
      <c r="P27" s="25">
        <v>0</v>
      </c>
      <c r="Q27" s="32">
        <f t="shared" ref="Q27:Q33" si="27">SUM(R27:S27)</f>
        <v>1</v>
      </c>
      <c r="R27" s="25">
        <v>1</v>
      </c>
      <c r="S27" s="25">
        <v>0</v>
      </c>
      <c r="T27" s="25">
        <f t="shared" si="8"/>
        <v>1</v>
      </c>
      <c r="U27" s="28">
        <v>1</v>
      </c>
      <c r="V27" s="25">
        <v>0</v>
      </c>
      <c r="W27" s="29">
        <f t="shared" ref="W27:W32" si="28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5"/>
        <v>11</v>
      </c>
      <c r="C28" s="25">
        <f t="shared" ref="C28:D33" si="29">SUM(C27,F28,I28)-SUM(L28,O28,R28)</f>
        <v>7</v>
      </c>
      <c r="D28" s="26">
        <f t="shared" si="29"/>
        <v>4</v>
      </c>
      <c r="E28" s="27">
        <f t="shared" si="0"/>
        <v>0</v>
      </c>
      <c r="F28" s="25">
        <v>0</v>
      </c>
      <c r="G28" s="26">
        <v>0</v>
      </c>
      <c r="H28" s="28">
        <f t="shared" si="26"/>
        <v>2</v>
      </c>
      <c r="I28" s="25">
        <v>2</v>
      </c>
      <c r="J28" s="26">
        <v>0</v>
      </c>
      <c r="K28" s="27">
        <f t="shared" si="23"/>
        <v>0</v>
      </c>
      <c r="L28" s="25">
        <v>0</v>
      </c>
      <c r="M28" s="26">
        <v>0</v>
      </c>
      <c r="N28" s="25">
        <f t="shared" si="18"/>
        <v>0</v>
      </c>
      <c r="O28" s="25">
        <v>0</v>
      </c>
      <c r="P28" s="26">
        <v>0</v>
      </c>
      <c r="Q28" s="27">
        <f t="shared" si="27"/>
        <v>0</v>
      </c>
      <c r="R28" s="25">
        <v>0</v>
      </c>
      <c r="S28" s="26">
        <v>0</v>
      </c>
      <c r="T28" s="25">
        <f t="shared" si="8"/>
        <v>0</v>
      </c>
      <c r="U28" s="25">
        <v>0</v>
      </c>
      <c r="V28" s="26">
        <v>0</v>
      </c>
      <c r="W28" s="29">
        <f t="shared" si="28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5"/>
        <v>11</v>
      </c>
      <c r="C29" s="25">
        <f t="shared" si="29"/>
        <v>9</v>
      </c>
      <c r="D29" s="26">
        <f t="shared" si="29"/>
        <v>2</v>
      </c>
      <c r="E29" s="27">
        <f t="shared" si="0"/>
        <v>2</v>
      </c>
      <c r="F29" s="25">
        <v>2</v>
      </c>
      <c r="G29" s="26">
        <v>0</v>
      </c>
      <c r="H29" s="28">
        <f t="shared" si="26"/>
        <v>0</v>
      </c>
      <c r="I29" s="25">
        <v>0</v>
      </c>
      <c r="J29" s="26">
        <v>0</v>
      </c>
      <c r="K29" s="27">
        <f t="shared" si="23"/>
        <v>2</v>
      </c>
      <c r="L29" s="25">
        <v>0</v>
      </c>
      <c r="M29" s="25">
        <v>2</v>
      </c>
      <c r="N29" s="25">
        <f t="shared" si="18"/>
        <v>0</v>
      </c>
      <c r="O29" s="25">
        <v>0</v>
      </c>
      <c r="P29" s="26">
        <v>0</v>
      </c>
      <c r="Q29" s="27">
        <f t="shared" si="27"/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8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12</v>
      </c>
      <c r="C30" s="25">
        <f t="shared" si="29"/>
        <v>9</v>
      </c>
      <c r="D30" s="26">
        <f t="shared" si="29"/>
        <v>3</v>
      </c>
      <c r="E30" s="27">
        <f t="shared" si="0"/>
        <v>0</v>
      </c>
      <c r="F30" s="25">
        <v>0</v>
      </c>
      <c r="G30" s="26">
        <v>0</v>
      </c>
      <c r="H30" s="28">
        <f t="shared" si="26"/>
        <v>1</v>
      </c>
      <c r="I30" s="25">
        <v>0</v>
      </c>
      <c r="J30" s="26">
        <v>1</v>
      </c>
      <c r="K30" s="27">
        <f t="shared" si="23"/>
        <v>0</v>
      </c>
      <c r="L30" s="25">
        <v>0</v>
      </c>
      <c r="M30" s="25">
        <v>0</v>
      </c>
      <c r="N30" s="25">
        <f t="shared" si="18"/>
        <v>0</v>
      </c>
      <c r="O30" s="25">
        <v>0</v>
      </c>
      <c r="P30" s="26">
        <v>0</v>
      </c>
      <c r="Q30" s="31">
        <f t="shared" si="27"/>
        <v>0</v>
      </c>
      <c r="R30" s="25">
        <v>0</v>
      </c>
      <c r="S30" s="25">
        <v>0</v>
      </c>
      <c r="T30" s="25">
        <f t="shared" si="8"/>
        <v>0</v>
      </c>
      <c r="U30" s="25">
        <v>0</v>
      </c>
      <c r="V30" s="26">
        <v>0</v>
      </c>
      <c r="W30" s="29">
        <f t="shared" si="28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13</v>
      </c>
      <c r="C31" s="25">
        <f t="shared" si="29"/>
        <v>9</v>
      </c>
      <c r="D31" s="26">
        <f t="shared" si="29"/>
        <v>4</v>
      </c>
      <c r="E31" s="27">
        <f>SUM(F31:G31)</f>
        <v>0</v>
      </c>
      <c r="F31" s="25">
        <v>0</v>
      </c>
      <c r="G31" s="26">
        <v>0</v>
      </c>
      <c r="H31" s="28">
        <f t="shared" si="26"/>
        <v>1</v>
      </c>
      <c r="I31" s="25">
        <v>0</v>
      </c>
      <c r="J31" s="26">
        <v>1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 t="shared" si="27"/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8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5"/>
        <v>14</v>
      </c>
      <c r="C32" s="25">
        <f t="shared" si="29"/>
        <v>10</v>
      </c>
      <c r="D32" s="26">
        <f t="shared" si="29"/>
        <v>4</v>
      </c>
      <c r="E32" s="27">
        <f>SUM(F32:G32)</f>
        <v>0</v>
      </c>
      <c r="F32" s="25">
        <v>0</v>
      </c>
      <c r="G32" s="26">
        <v>0</v>
      </c>
      <c r="H32" s="28">
        <f t="shared" si="26"/>
        <v>1</v>
      </c>
      <c r="I32" s="25">
        <v>1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 t="shared" si="27"/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8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14</v>
      </c>
      <c r="C33" s="25">
        <f t="shared" si="29"/>
        <v>10</v>
      </c>
      <c r="D33" s="26">
        <f t="shared" si="29"/>
        <v>4</v>
      </c>
      <c r="E33" s="27">
        <f>SUM(F33:G33)</f>
        <v>0</v>
      </c>
      <c r="F33" s="25">
        <v>0</v>
      </c>
      <c r="G33" s="26">
        <v>0</v>
      </c>
      <c r="H33" s="28">
        <f t="shared" si="26"/>
        <v>1</v>
      </c>
      <c r="I33" s="25">
        <v>0</v>
      </c>
      <c r="J33" s="26">
        <v>1</v>
      </c>
      <c r="K33" s="27">
        <f>SUM(L33:M33)</f>
        <v>1</v>
      </c>
      <c r="L33" s="25">
        <v>0</v>
      </c>
      <c r="M33" s="25">
        <v>1</v>
      </c>
      <c r="N33" s="25">
        <f>SUM(O33:P33)</f>
        <v>0</v>
      </c>
      <c r="O33" s="25">
        <v>0</v>
      </c>
      <c r="P33" s="26">
        <v>0</v>
      </c>
      <c r="Q33" s="31">
        <f t="shared" si="27"/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ca="1">-W33</f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30">SUM(B27:B33)</f>
        <v>84</v>
      </c>
      <c r="C34" s="110">
        <f t="shared" si="30"/>
        <v>59</v>
      </c>
      <c r="D34" s="110">
        <f t="shared" si="30"/>
        <v>25</v>
      </c>
      <c r="E34" s="110">
        <f t="shared" si="30"/>
        <v>3</v>
      </c>
      <c r="F34" s="111">
        <f t="shared" si="30"/>
        <v>3</v>
      </c>
      <c r="G34" s="111">
        <f t="shared" si="30"/>
        <v>0</v>
      </c>
      <c r="H34" s="110">
        <f t="shared" si="30"/>
        <v>6</v>
      </c>
      <c r="I34" s="111">
        <f t="shared" si="30"/>
        <v>3</v>
      </c>
      <c r="J34" s="111">
        <f t="shared" si="30"/>
        <v>3</v>
      </c>
      <c r="K34" s="110">
        <f t="shared" si="30"/>
        <v>3</v>
      </c>
      <c r="L34" s="111">
        <f t="shared" si="30"/>
        <v>0</v>
      </c>
      <c r="M34" s="111">
        <f t="shared" si="30"/>
        <v>3</v>
      </c>
      <c r="N34" s="110">
        <f t="shared" si="30"/>
        <v>0</v>
      </c>
      <c r="O34" s="111">
        <f t="shared" si="30"/>
        <v>0</v>
      </c>
      <c r="P34" s="111">
        <f t="shared" si="30"/>
        <v>0</v>
      </c>
      <c r="Q34" s="110">
        <f t="shared" si="30"/>
        <v>1</v>
      </c>
      <c r="R34" s="111">
        <f t="shared" si="30"/>
        <v>1</v>
      </c>
      <c r="S34" s="111">
        <f t="shared" si="30"/>
        <v>0</v>
      </c>
      <c r="T34" s="110">
        <f t="shared" si="30"/>
        <v>1</v>
      </c>
      <c r="U34" s="111">
        <f t="shared" si="30"/>
        <v>1</v>
      </c>
      <c r="V34" s="111">
        <f t="shared" si="30"/>
        <v>0</v>
      </c>
      <c r="W34" s="110">
        <f t="shared" ca="1" si="30"/>
        <v>0</v>
      </c>
      <c r="X34" s="111">
        <f t="shared" si="30"/>
        <v>0</v>
      </c>
      <c r="Y34" s="111">
        <f t="shared" si="30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1">SUM(C35:D35)</f>
        <v>15</v>
      </c>
      <c r="C35" s="25">
        <f>SUM(C33,F35,I35)-SUM(L35,O35,R35)</f>
        <v>10</v>
      </c>
      <c r="D35" s="26">
        <f>SUM(D33,G35,J35)-SUM(M35,P35,S35)</f>
        <v>5</v>
      </c>
      <c r="E35" s="27">
        <f t="shared" ref="E35:E41" si="32">SUM(F35:G35)</f>
        <v>1</v>
      </c>
      <c r="F35" s="25">
        <v>0</v>
      </c>
      <c r="G35" s="26">
        <v>1</v>
      </c>
      <c r="H35" s="28">
        <f t="shared" ref="H35:H39" si="33">SUM(I35:J35)</f>
        <v>0</v>
      </c>
      <c r="I35" s="25">
        <v>0</v>
      </c>
      <c r="J35" s="26">
        <v>0</v>
      </c>
      <c r="K35" s="27">
        <f t="shared" ref="K35:K41" si="34">SUM(L35:M35)</f>
        <v>0</v>
      </c>
      <c r="L35" s="25">
        <v>0</v>
      </c>
      <c r="M35" s="25">
        <v>0</v>
      </c>
      <c r="N35" s="25">
        <v>0</v>
      </c>
      <c r="O35" s="25">
        <v>0</v>
      </c>
      <c r="P35" s="26">
        <v>0</v>
      </c>
      <c r="Q35" s="31">
        <f t="shared" ref="Q35:Q41" si="35">SUM(R35:S35)</f>
        <v>0</v>
      </c>
      <c r="R35" s="25">
        <v>0</v>
      </c>
      <c r="S35" s="25">
        <v>0</v>
      </c>
      <c r="T35" s="25">
        <f t="shared" ref="T35:T41" si="36">SUM(U35:V35)</f>
        <v>0</v>
      </c>
      <c r="U35" s="25">
        <v>0</v>
      </c>
      <c r="V35" s="26">
        <v>0</v>
      </c>
      <c r="W35" s="29">
        <f t="shared" ref="W35:W39" si="37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1"/>
        <v>15</v>
      </c>
      <c r="C36" s="25">
        <f t="shared" ref="C36:D39" si="38">SUM(C35,F36,I36)-SUM(L36,O36,R36)</f>
        <v>11</v>
      </c>
      <c r="D36" s="26">
        <f t="shared" si="38"/>
        <v>4</v>
      </c>
      <c r="E36" s="27">
        <f t="shared" si="32"/>
        <v>1</v>
      </c>
      <c r="F36" s="25">
        <v>1</v>
      </c>
      <c r="G36" s="26">
        <v>0</v>
      </c>
      <c r="H36" s="28">
        <f t="shared" si="33"/>
        <v>2</v>
      </c>
      <c r="I36" s="25">
        <v>1</v>
      </c>
      <c r="J36" s="26">
        <v>1</v>
      </c>
      <c r="K36" s="27">
        <f t="shared" si="34"/>
        <v>3</v>
      </c>
      <c r="L36" s="25">
        <v>1</v>
      </c>
      <c r="M36" s="25">
        <v>2</v>
      </c>
      <c r="N36" s="25">
        <f t="shared" ref="N36:N41" si="39">SUM(O36:P36)</f>
        <v>0</v>
      </c>
      <c r="O36" s="25">
        <v>0</v>
      </c>
      <c r="P36" s="26">
        <v>0</v>
      </c>
      <c r="Q36" s="31">
        <f t="shared" si="35"/>
        <v>0</v>
      </c>
      <c r="R36" s="25">
        <v>0</v>
      </c>
      <c r="S36" s="25">
        <v>0</v>
      </c>
      <c r="T36" s="25">
        <f t="shared" si="36"/>
        <v>0</v>
      </c>
      <c r="U36" s="25">
        <v>0</v>
      </c>
      <c r="V36" s="26">
        <v>0</v>
      </c>
      <c r="W36" s="29"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1"/>
        <v>13</v>
      </c>
      <c r="C37" s="25">
        <f t="shared" si="38"/>
        <v>9</v>
      </c>
      <c r="D37" s="26">
        <f t="shared" si="38"/>
        <v>4</v>
      </c>
      <c r="E37" s="27">
        <f t="shared" si="32"/>
        <v>1</v>
      </c>
      <c r="F37" s="25">
        <v>0</v>
      </c>
      <c r="G37" s="26">
        <v>1</v>
      </c>
      <c r="H37" s="28">
        <f t="shared" si="33"/>
        <v>0</v>
      </c>
      <c r="I37" s="25">
        <v>0</v>
      </c>
      <c r="J37" s="26">
        <v>0</v>
      </c>
      <c r="K37" s="27">
        <f t="shared" si="34"/>
        <v>3</v>
      </c>
      <c r="L37" s="25">
        <v>2</v>
      </c>
      <c r="M37" s="25">
        <v>1</v>
      </c>
      <c r="N37" s="25">
        <f t="shared" si="39"/>
        <v>0</v>
      </c>
      <c r="O37" s="25">
        <v>0</v>
      </c>
      <c r="P37" s="26">
        <v>0</v>
      </c>
      <c r="Q37" s="31">
        <f t="shared" si="35"/>
        <v>0</v>
      </c>
      <c r="R37" s="25">
        <v>0</v>
      </c>
      <c r="S37" s="25">
        <v>0</v>
      </c>
      <c r="T37" s="25">
        <f t="shared" si="36"/>
        <v>0</v>
      </c>
      <c r="U37" s="25">
        <v>0</v>
      </c>
      <c r="V37" s="26">
        <v>0</v>
      </c>
      <c r="W37" s="29">
        <f t="shared" si="37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1"/>
        <v>13</v>
      </c>
      <c r="C38" s="25">
        <f t="shared" si="38"/>
        <v>9</v>
      </c>
      <c r="D38" s="26">
        <f t="shared" si="38"/>
        <v>4</v>
      </c>
      <c r="E38" s="27">
        <f t="shared" si="32"/>
        <v>0</v>
      </c>
      <c r="F38" s="25">
        <v>0</v>
      </c>
      <c r="G38" s="26">
        <v>0</v>
      </c>
      <c r="H38" s="28">
        <f t="shared" si="33"/>
        <v>0</v>
      </c>
      <c r="I38" s="25">
        <v>0</v>
      </c>
      <c r="J38" s="26">
        <v>0</v>
      </c>
      <c r="K38" s="27">
        <f t="shared" si="34"/>
        <v>0</v>
      </c>
      <c r="L38" s="25">
        <v>0</v>
      </c>
      <c r="M38" s="25">
        <v>0</v>
      </c>
      <c r="N38" s="25">
        <f t="shared" si="39"/>
        <v>0</v>
      </c>
      <c r="O38" s="25">
        <v>0</v>
      </c>
      <c r="P38" s="26">
        <v>0</v>
      </c>
      <c r="Q38" s="31">
        <f t="shared" si="35"/>
        <v>0</v>
      </c>
      <c r="R38" s="25">
        <v>0</v>
      </c>
      <c r="S38" s="25">
        <v>0</v>
      </c>
      <c r="T38" s="25">
        <f t="shared" si="36"/>
        <v>0</v>
      </c>
      <c r="U38" s="25">
        <v>0</v>
      </c>
      <c r="V38" s="26">
        <v>0</v>
      </c>
      <c r="W38" s="29">
        <f t="shared" si="37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1"/>
        <v>14</v>
      </c>
      <c r="C39" s="25">
        <f t="shared" si="38"/>
        <v>9</v>
      </c>
      <c r="D39" s="26">
        <f t="shared" si="38"/>
        <v>5</v>
      </c>
      <c r="E39" s="27">
        <f t="shared" si="32"/>
        <v>2</v>
      </c>
      <c r="F39" s="25">
        <v>1</v>
      </c>
      <c r="G39" s="26">
        <v>1</v>
      </c>
      <c r="H39" s="28">
        <f t="shared" si="33"/>
        <v>0</v>
      </c>
      <c r="I39" s="25">
        <v>0</v>
      </c>
      <c r="J39" s="26">
        <v>0</v>
      </c>
      <c r="K39" s="27">
        <f t="shared" si="34"/>
        <v>1</v>
      </c>
      <c r="L39" s="25">
        <v>1</v>
      </c>
      <c r="M39" s="25">
        <v>0</v>
      </c>
      <c r="N39" s="25">
        <f t="shared" si="39"/>
        <v>0</v>
      </c>
      <c r="O39" s="25">
        <v>0</v>
      </c>
      <c r="P39" s="26">
        <v>0</v>
      </c>
      <c r="Q39" s="31">
        <f t="shared" si="35"/>
        <v>0</v>
      </c>
      <c r="R39" s="25">
        <v>0</v>
      </c>
      <c r="S39" s="25">
        <v>0</v>
      </c>
      <c r="T39" s="25">
        <f t="shared" si="36"/>
        <v>0</v>
      </c>
      <c r="U39" s="25">
        <v>0</v>
      </c>
      <c r="V39" s="26">
        <v>0</v>
      </c>
      <c r="W39" s="29">
        <f t="shared" si="37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40">SUM(C40:D40)</f>
        <v>15</v>
      </c>
      <c r="C40" s="25">
        <f t="shared" ref="C40:C41" si="41">SUM(C39,F40,I40)-SUM(L40,O40,R40)</f>
        <v>9</v>
      </c>
      <c r="D40" s="26">
        <f t="shared" ref="D40:D41" si="42">SUM(D39,G40,J40)-SUM(M40,P40,S40)</f>
        <v>6</v>
      </c>
      <c r="E40" s="27">
        <f t="shared" si="32"/>
        <v>0</v>
      </c>
      <c r="F40" s="25">
        <v>0</v>
      </c>
      <c r="G40" s="26">
        <v>0</v>
      </c>
      <c r="H40" s="28">
        <f t="shared" ref="H40:H41" si="43">SUM(I40:J40)</f>
        <v>1</v>
      </c>
      <c r="I40" s="25">
        <v>0</v>
      </c>
      <c r="J40" s="26">
        <v>1</v>
      </c>
      <c r="K40" s="27">
        <f t="shared" si="34"/>
        <v>0</v>
      </c>
      <c r="L40" s="25">
        <v>0</v>
      </c>
      <c r="M40" s="25">
        <v>0</v>
      </c>
      <c r="N40" s="25">
        <f t="shared" si="39"/>
        <v>0</v>
      </c>
      <c r="O40" s="25">
        <v>0</v>
      </c>
      <c r="P40" s="26">
        <v>0</v>
      </c>
      <c r="Q40" s="31">
        <f t="shared" si="35"/>
        <v>0</v>
      </c>
      <c r="R40" s="25">
        <v>0</v>
      </c>
      <c r="S40" s="25">
        <v>0</v>
      </c>
      <c r="T40" s="25">
        <f t="shared" si="36"/>
        <v>0</v>
      </c>
      <c r="U40" s="25">
        <v>0</v>
      </c>
      <c r="V40" s="26">
        <v>0</v>
      </c>
      <c r="W40" s="29">
        <f t="shared" ref="W40:W41" si="44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40"/>
        <v>15</v>
      </c>
      <c r="C41" s="25">
        <f t="shared" si="41"/>
        <v>9</v>
      </c>
      <c r="D41" s="26">
        <f t="shared" si="42"/>
        <v>6</v>
      </c>
      <c r="E41" s="27">
        <f t="shared" si="32"/>
        <v>0</v>
      </c>
      <c r="F41" s="25">
        <v>0</v>
      </c>
      <c r="G41" s="26">
        <v>0</v>
      </c>
      <c r="H41" s="28">
        <f t="shared" si="43"/>
        <v>0</v>
      </c>
      <c r="I41" s="25">
        <v>0</v>
      </c>
      <c r="J41" s="26">
        <v>0</v>
      </c>
      <c r="K41" s="27">
        <f t="shared" si="34"/>
        <v>0</v>
      </c>
      <c r="L41" s="25">
        <v>0</v>
      </c>
      <c r="M41" s="25">
        <v>0</v>
      </c>
      <c r="N41" s="25">
        <f t="shared" si="39"/>
        <v>0</v>
      </c>
      <c r="O41" s="25">
        <v>0</v>
      </c>
      <c r="P41" s="26">
        <v>0</v>
      </c>
      <c r="Q41" s="31">
        <f t="shared" si="35"/>
        <v>0</v>
      </c>
      <c r="R41" s="25">
        <v>0</v>
      </c>
      <c r="S41" s="25">
        <v>0</v>
      </c>
      <c r="T41" s="25">
        <f t="shared" si="36"/>
        <v>0</v>
      </c>
      <c r="U41" s="25">
        <v>0</v>
      </c>
      <c r="V41" s="26">
        <v>0</v>
      </c>
      <c r="W41" s="29">
        <f t="shared" si="44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5">SUM(B35:B41)</f>
        <v>100</v>
      </c>
      <c r="C42" s="110">
        <f t="shared" si="45"/>
        <v>66</v>
      </c>
      <c r="D42" s="110">
        <f t="shared" si="45"/>
        <v>34</v>
      </c>
      <c r="E42" s="110">
        <f t="shared" si="45"/>
        <v>5</v>
      </c>
      <c r="F42" s="110">
        <f t="shared" si="45"/>
        <v>2</v>
      </c>
      <c r="G42" s="110">
        <f t="shared" si="45"/>
        <v>3</v>
      </c>
      <c r="H42" s="110">
        <f t="shared" si="45"/>
        <v>3</v>
      </c>
      <c r="I42" s="110">
        <f t="shared" si="45"/>
        <v>1</v>
      </c>
      <c r="J42" s="110">
        <f t="shared" si="45"/>
        <v>2</v>
      </c>
      <c r="K42" s="110">
        <f t="shared" si="45"/>
        <v>7</v>
      </c>
      <c r="L42" s="110">
        <f t="shared" si="45"/>
        <v>4</v>
      </c>
      <c r="M42" s="110">
        <f t="shared" si="45"/>
        <v>3</v>
      </c>
      <c r="N42" s="110">
        <f t="shared" si="45"/>
        <v>0</v>
      </c>
      <c r="O42" s="110">
        <f t="shared" si="45"/>
        <v>0</v>
      </c>
      <c r="P42" s="110">
        <f t="shared" si="45"/>
        <v>0</v>
      </c>
      <c r="Q42" s="110">
        <f t="shared" si="45"/>
        <v>0</v>
      </c>
      <c r="R42" s="110">
        <f t="shared" si="45"/>
        <v>0</v>
      </c>
      <c r="S42" s="110">
        <f t="shared" si="45"/>
        <v>0</v>
      </c>
      <c r="T42" s="110">
        <f t="shared" si="45"/>
        <v>0</v>
      </c>
      <c r="U42" s="110">
        <f t="shared" si="45"/>
        <v>0</v>
      </c>
      <c r="V42" s="110">
        <f t="shared" si="45"/>
        <v>0</v>
      </c>
      <c r="W42" s="110">
        <f t="shared" si="45"/>
        <v>0</v>
      </c>
      <c r="X42" s="110">
        <f t="shared" si="45"/>
        <v>0</v>
      </c>
      <c r="Y42" s="110">
        <f t="shared" si="45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 t="shared" ref="B43:Y43" si="46">SUM(B10,B18,B26,B34,B42)</f>
        <v>383</v>
      </c>
      <c r="C43" s="211">
        <f t="shared" si="46"/>
        <v>226</v>
      </c>
      <c r="D43" s="211">
        <f t="shared" si="46"/>
        <v>157</v>
      </c>
      <c r="E43" s="211">
        <f t="shared" si="46"/>
        <v>12</v>
      </c>
      <c r="F43" s="211">
        <f t="shared" si="46"/>
        <v>7</v>
      </c>
      <c r="G43" s="211">
        <f t="shared" si="46"/>
        <v>5</v>
      </c>
      <c r="H43" s="211">
        <f t="shared" si="46"/>
        <v>17</v>
      </c>
      <c r="I43" s="211">
        <f t="shared" si="46"/>
        <v>10</v>
      </c>
      <c r="J43" s="211">
        <f t="shared" si="46"/>
        <v>7</v>
      </c>
      <c r="K43" s="211">
        <f t="shared" si="46"/>
        <v>22</v>
      </c>
      <c r="L43" s="211">
        <f t="shared" si="46"/>
        <v>11</v>
      </c>
      <c r="M43" s="211">
        <f t="shared" si="46"/>
        <v>11</v>
      </c>
      <c r="N43" s="211">
        <f t="shared" si="46"/>
        <v>0</v>
      </c>
      <c r="O43" s="211">
        <f t="shared" si="46"/>
        <v>0</v>
      </c>
      <c r="P43" s="211">
        <f t="shared" si="46"/>
        <v>0</v>
      </c>
      <c r="Q43" s="211">
        <f t="shared" si="46"/>
        <v>4</v>
      </c>
      <c r="R43" s="211">
        <f t="shared" si="46"/>
        <v>3</v>
      </c>
      <c r="S43" s="211">
        <f t="shared" si="46"/>
        <v>1</v>
      </c>
      <c r="T43" s="211">
        <f t="shared" si="46"/>
        <v>90</v>
      </c>
      <c r="U43" s="211">
        <f t="shared" si="46"/>
        <v>90</v>
      </c>
      <c r="V43" s="211">
        <f t="shared" si="46"/>
        <v>0</v>
      </c>
      <c r="W43" s="211">
        <f t="shared" ca="1" si="46"/>
        <v>0</v>
      </c>
      <c r="X43" s="211">
        <f t="shared" si="46"/>
        <v>0</v>
      </c>
      <c r="Y43" s="211">
        <f t="shared" si="46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15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AG133"/>
  <sheetViews>
    <sheetView workbookViewId="0">
      <pane xSplit="4" ySplit="6" topLeftCell="E37" activePane="bottomRight" state="frozen"/>
      <selection activeCell="I1048553" sqref="I1048553"/>
      <selection pane="topRight" activeCell="I1048553" sqref="I1048553"/>
      <selection pane="bottomLeft" activeCell="I1048553" sqref="I1048553"/>
      <selection pane="bottomRight" activeCell="N44" sqref="N44"/>
    </sheetView>
  </sheetViews>
  <sheetFormatPr baseColWidth="10" defaultRowHeight="12.75"/>
  <cols>
    <col min="1" max="1" width="4.5703125" style="8" customWidth="1"/>
    <col min="2" max="3" width="7.5703125" customWidth="1"/>
    <col min="4" max="4" width="6.7109375" customWidth="1"/>
    <col min="5" max="5" width="9.5703125" customWidth="1"/>
    <col min="6" max="14" width="7.28515625" customWidth="1"/>
    <col min="15" max="15" width="6.42578125" customWidth="1"/>
    <col min="16" max="17" width="7.28515625" customWidth="1"/>
    <col min="18" max="18" width="6.7109375" customWidth="1"/>
    <col min="19" max="19" width="7.28515625" customWidth="1"/>
    <col min="20" max="20" width="8.140625" customWidth="1"/>
    <col min="21" max="21" width="9.28515625" customWidth="1"/>
    <col min="22" max="22" width="7.85546875" customWidth="1"/>
    <col min="23" max="25" width="7.28515625" customWidth="1"/>
    <col min="26" max="26" width="4.7109375" customWidth="1"/>
    <col min="27" max="27" width="5.7109375" style="2" customWidth="1"/>
    <col min="29" max="29" width="10.42578125" customWidth="1"/>
  </cols>
  <sheetData>
    <row r="1" spans="1:33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33">
      <c r="A2" s="3" t="s">
        <v>105</v>
      </c>
      <c r="B2" s="3" t="s">
        <v>106</v>
      </c>
      <c r="C2" s="3"/>
      <c r="D2" s="4"/>
      <c r="E2" s="4"/>
      <c r="F2" s="4"/>
      <c r="G2" s="4"/>
      <c r="H2" s="4"/>
      <c r="I2" s="5"/>
      <c r="K2" s="4"/>
      <c r="L2" s="4"/>
      <c r="M2" s="4"/>
      <c r="N2" s="1"/>
    </row>
    <row r="3" spans="1:33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33" s="11" customFormat="1" ht="15" customHeight="1" thickTop="1" thickBot="1">
      <c r="A4" s="10" t="s">
        <v>1</v>
      </c>
      <c r="B4" s="250" t="s">
        <v>2</v>
      </c>
      <c r="C4" s="251"/>
      <c r="D4" s="251"/>
      <c r="E4" s="252" t="s">
        <v>7</v>
      </c>
      <c r="F4" s="253"/>
      <c r="G4" s="254"/>
      <c r="H4" s="258" t="s">
        <v>3</v>
      </c>
      <c r="I4" s="259"/>
      <c r="J4" s="260"/>
      <c r="K4" s="258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5"/>
      <c r="Z4" s="266" t="s">
        <v>20</v>
      </c>
      <c r="AA4" s="266"/>
    </row>
    <row r="5" spans="1:33" s="11" customFormat="1" ht="14.25" customHeight="1" thickBot="1">
      <c r="A5" s="12" t="s">
        <v>5</v>
      </c>
      <c r="B5" s="268" t="s">
        <v>6</v>
      </c>
      <c r="C5" s="269"/>
      <c r="D5" s="269"/>
      <c r="E5" s="255"/>
      <c r="F5" s="256"/>
      <c r="G5" s="257"/>
      <c r="H5" s="274" t="s">
        <v>8</v>
      </c>
      <c r="I5" s="267"/>
      <c r="J5" s="275"/>
      <c r="K5" s="274" t="s">
        <v>9</v>
      </c>
      <c r="L5" s="267"/>
      <c r="M5" s="275"/>
      <c r="N5" s="276" t="s">
        <v>10</v>
      </c>
      <c r="O5" s="277"/>
      <c r="P5" s="278"/>
      <c r="Q5" s="276" t="s">
        <v>11</v>
      </c>
      <c r="R5" s="277"/>
      <c r="S5" s="278"/>
      <c r="T5" s="270" t="s">
        <v>17</v>
      </c>
      <c r="U5" s="270"/>
      <c r="V5" s="271"/>
      <c r="W5" s="272" t="s">
        <v>19</v>
      </c>
      <c r="X5" s="270"/>
      <c r="Y5" s="273"/>
      <c r="Z5" s="267"/>
      <c r="AA5" s="267"/>
      <c r="AC5" s="11">
        <v>192</v>
      </c>
    </row>
    <row r="6" spans="1:33" s="11" customFormat="1" ht="12.75" customHeight="1" thickBot="1">
      <c r="A6" s="13" t="s">
        <v>12</v>
      </c>
      <c r="B6" s="34" t="s">
        <v>13</v>
      </c>
      <c r="C6" s="14" t="s">
        <v>14</v>
      </c>
      <c r="D6" s="34" t="s">
        <v>15</v>
      </c>
      <c r="E6" s="129" t="s">
        <v>13</v>
      </c>
      <c r="F6" s="15" t="s">
        <v>14</v>
      </c>
      <c r="G6" s="22" t="s">
        <v>15</v>
      </c>
      <c r="H6" s="115" t="s">
        <v>13</v>
      </c>
      <c r="I6" s="18" t="s">
        <v>14</v>
      </c>
      <c r="J6" s="23" t="s">
        <v>15</v>
      </c>
      <c r="K6" s="115" t="s">
        <v>13</v>
      </c>
      <c r="L6" s="18" t="s">
        <v>14</v>
      </c>
      <c r="M6" s="23" t="s">
        <v>15</v>
      </c>
      <c r="N6" s="105" t="s">
        <v>13</v>
      </c>
      <c r="O6" s="15" t="s">
        <v>14</v>
      </c>
      <c r="P6" s="22" t="s">
        <v>15</v>
      </c>
      <c r="Q6" s="148" t="s">
        <v>13</v>
      </c>
      <c r="R6" s="18" t="s">
        <v>14</v>
      </c>
      <c r="S6" s="23" t="s">
        <v>15</v>
      </c>
      <c r="T6" s="147" t="s">
        <v>13</v>
      </c>
      <c r="U6" s="18" t="s">
        <v>14</v>
      </c>
      <c r="V6" s="18" t="s">
        <v>15</v>
      </c>
      <c r="W6" s="116" t="s">
        <v>13</v>
      </c>
      <c r="X6" s="18" t="s">
        <v>14</v>
      </c>
      <c r="Y6" s="23" t="s">
        <v>15</v>
      </c>
      <c r="Z6" s="149" t="s">
        <v>14</v>
      </c>
      <c r="AA6" s="21" t="s">
        <v>15</v>
      </c>
      <c r="AC6" s="11">
        <v>138</v>
      </c>
    </row>
    <row r="7" spans="1:33" s="2" customFormat="1" ht="15.95" customHeight="1">
      <c r="A7" s="128">
        <v>1</v>
      </c>
      <c r="B7" s="25">
        <f>SUM(C7:D7)</f>
        <v>292</v>
      </c>
      <c r="C7" s="25">
        <f>SUM(AC5,F7,I7)-SUM(L7,O7,R7)</f>
        <v>162</v>
      </c>
      <c r="D7" s="189">
        <f>SUM(AC6,G7,J7)-SUM(M7,P7,S7)</f>
        <v>130</v>
      </c>
      <c r="E7" s="190">
        <f t="shared" ref="E7:E8" si="0">SUM(F7:G7)</f>
        <v>21</v>
      </c>
      <c r="F7" s="191">
        <f>SUM('CORTA EST. RESPIRATORIA'!F7,'RN INTERMEDIO '!F7,'RN INTENSIVO '!F7,'RN C. MINIMOS'!F7,'MEDICINA 1'!F7,'MEDICINA 2'!F7,'MEDICINA 3'!F7,'HEMATO-ONCOLOGIA'!F7,'TRANSPLANTE M.O'!F7,'MEDICINA 4'!F7,'MEDICINA 5'!F7,'MEDICINA 6'!F7,'MONITOREO EPILEPSIA '!F7,'RECOBRO '!F7,'QUEMADO GRAL'!F7,'QUEMADO INTENSIVO'!F7,U.T.I!F7,U.C.I!F7,ORTOPEDIA!F7,'AISLAMIENTO (COVID)'!F7)</f>
        <v>8</v>
      </c>
      <c r="G7" s="188">
        <f>SUM('CORTA EST. RESPIRATORIA'!G7,'RN INTERMEDIO '!G7,'RN INTENSIVO '!G7,'RN C. MINIMOS'!G7,'MEDICINA 1'!G7,'MEDICINA 2'!G7,'MEDICINA 3'!G7,'HEMATO-ONCOLOGIA'!G7,'TRANSPLANTE M.O'!G7,'MEDICINA 4'!G7,'MEDICINA 5'!G7,'MEDICINA 6'!G7,'MONITOREO EPILEPSIA '!G7,'RECOBRO '!G7,'QUEMADO GRAL'!G7,'QUEMADO INTENSIVO'!G7,U.T.I!G7,U.C.I!G7,ORTOPEDIA!G7,'AISLAMIENTO (COVID)'!G7)</f>
        <v>13</v>
      </c>
      <c r="H7" s="28">
        <f t="shared" ref="H7:H8" si="1">SUM(I7:J7)</f>
        <v>15</v>
      </c>
      <c r="I7" s="25">
        <f>SUM('CORTA EST. RESPIRATORIA'!I7,'RN INTERMEDIO '!I7,'RN INTENSIVO '!I7,'RN C. MINIMOS'!I7,'MEDICINA 1'!I7,'MEDICINA 2'!I7,'MEDICINA 3'!I7,'HEMATO-ONCOLOGIA'!I7,'TRANSPLANTE M.O'!I7,'MEDICINA 4'!I7,'MEDICINA 5'!I7,'MEDICINA 6'!I7,'MONITOREO EPILEPSIA '!I7,'RECOBRO '!I7,'QUEMADO GRAL'!I7,'QUEMADO INTENSIVO'!I7,U.T.I!I7,U.C.I!I7,ORTOPEDIA!I7,'AISLAMIENTO (COVID)'!I7)</f>
        <v>12</v>
      </c>
      <c r="J7" s="25">
        <f>SUM('CORTA EST. RESPIRATORIA'!J7,'RN INTERMEDIO '!J7,'RN INTENSIVO '!J7,'RN C. MINIMOS'!J7,'MEDICINA 1'!J7,'MEDICINA 2'!J7,'MEDICINA 3'!J7,'HEMATO-ONCOLOGIA'!J7,'TRANSPLANTE M.O'!J7,'MEDICINA 4'!J7,'MEDICINA 5'!J7,'MEDICINA 6'!J7,'MONITOREO EPILEPSIA '!J7,'RECOBRO '!J7,'QUEMADO GRAL'!J7,'QUEMADO INTENSIVO'!J7,U.T.I!J7,U.C.I!J7,ORTOPEDIA!J7,'AISLAMIENTO (COVID)'!J7)</f>
        <v>3</v>
      </c>
      <c r="K7" s="27">
        <f t="shared" ref="K7:K8" si="2">SUM(L7:M7)</f>
        <v>15</v>
      </c>
      <c r="L7" s="25">
        <f>SUM('CORTA EST. RESPIRATORIA'!L7,'RN INTERMEDIO '!L7,'RN INTENSIVO '!L7,'RN C. MINIMOS'!L7,'MEDICINA 1'!L7,'MEDICINA 2'!L7,'MEDICINA 3'!L7,'HEMATO-ONCOLOGIA'!L7,'TRANSPLANTE M.O'!L7,'MEDICINA 4'!L7,'MEDICINA 5'!L7,'MEDICINA 6'!L7,'MONITOREO EPILEPSIA '!L7,'RECOBRO '!L7,'QUEMADO GRAL'!L7,'QUEMADO INTENSIVO'!L7,U.T.I!L7,U.C.I!L7,ORTOPEDIA!L7,'AISLAMIENTO (COVID)'!L7)</f>
        <v>12</v>
      </c>
      <c r="M7" s="25">
        <f>SUM('CORTA EST. RESPIRATORIA'!M7,'RN INTERMEDIO '!M7,'RN INTENSIVO '!M7,'RN C. MINIMOS'!M7,'MEDICINA 1'!M7,'MEDICINA 2'!M7,'MEDICINA 3'!M7,'HEMATO-ONCOLOGIA'!M7,'TRANSPLANTE M.O'!M7,'MEDICINA 4'!M7,'MEDICINA 5'!M7,'MEDICINA 6'!M7,'MONITOREO EPILEPSIA '!M7,'RECOBRO '!M7,'QUEMADO GRAL'!M7,'QUEMADO INTENSIVO'!M7,U.T.I!M7,U.C.I!M7,ORTOPEDIA!M7,'AISLAMIENTO (COVID)'!M7)</f>
        <v>3</v>
      </c>
      <c r="N7" s="27">
        <f t="shared" ref="N7:N8" si="3">SUM(O7:P7)</f>
        <v>59</v>
      </c>
      <c r="O7" s="25">
        <f>SUM('CORTA EST. RESPIRATORIA'!O7,'RN INTERMEDIO '!O7,'RN INTENSIVO '!O7,'RN C. MINIMOS'!O7,'MEDICINA 1'!O7,'MEDICINA 2'!O7,'MEDICINA 3'!O7,'HEMATO-ONCOLOGIA'!O7,'TRANSPLANTE M.O'!O7,'MEDICINA 4'!O7,'MEDICINA 5'!O7,'MEDICINA 6'!O7,'MONITOREO EPILEPSIA '!O7,'RECOBRO '!O7,'QUEMADO GRAL'!O7,'QUEMADO INTENSIVO'!O7,U.T.I!O7,U.C.I!O7,ORTOPEDIA!O7,'AISLAMIENTO (COVID)'!O7)</f>
        <v>38</v>
      </c>
      <c r="P7" s="25">
        <f>SUM('CORTA EST. RESPIRATORIA'!P7,'RN INTERMEDIO '!P7,'RN INTENSIVO '!P7,'RN C. MINIMOS'!P7,'MEDICINA 1'!P7,'MEDICINA 2'!P7,'MEDICINA 3'!P7,'HEMATO-ONCOLOGIA'!P7,'TRANSPLANTE M.O'!P7,'MEDICINA 4'!P7,'MEDICINA 5'!P7,'MEDICINA 6'!P7,'MONITOREO EPILEPSIA '!P7,'RECOBRO '!P7,'QUEMADO GRAL'!P7,'QUEMADO INTENSIVO'!P7,U.T.I!P7,U.C.I!P7,ORTOPEDIA!P7,'AISLAMIENTO (COVID)'!P7)</f>
        <v>21</v>
      </c>
      <c r="Q7" s="27">
        <f t="shared" ref="Q7:Q8" si="4">SUM(R7:S7)</f>
        <v>0</v>
      </c>
      <c r="R7" s="25">
        <f>SUM('CORTA EST. RESPIRATORIA'!R7,'RN INTERMEDIO '!R7,'RN INTENSIVO '!R7,'RN C. MINIMOS'!R7,'MEDICINA 1'!R7,'MEDICINA 2'!R7,'MEDICINA 3'!R7,'HEMATO-ONCOLOGIA'!R7,'TRANSPLANTE M.O'!R7,'MEDICINA 4'!R7,'MEDICINA 5'!R7,'MEDICINA 6'!R7,'MONITOREO EPILEPSIA '!R7,'RECOBRO '!R7,'QUEMADO GRAL'!R7,'QUEMADO INTENSIVO'!R7,U.T.I!R7,U.C.I!R7,ORTOPEDIA!R7)</f>
        <v>0</v>
      </c>
      <c r="S7" s="25">
        <f>SUM('CORTA EST. RESPIRATORIA'!S7,'RN INTERMEDIO '!S7,'RN INTENSIVO '!S7,'RN C. MINIMOS'!S7,'MEDICINA 1'!S7,'MEDICINA 2'!S7,'MEDICINA 3'!S7,'HEMATO-ONCOLOGIA'!S7,'TRANSPLANTE M.O'!S7,'MEDICINA 4'!S7,'MEDICINA 5'!S7,'MEDICINA 6'!S7,'MONITOREO EPILEPSIA '!S7,'RECOBRO '!S7,'QUEMADO GRAL'!S7,'QUEMADO INTENSIVO'!S7,U.T.I!S7,U.C.I!S7,ORTOPEDIA!S7)</f>
        <v>0</v>
      </c>
      <c r="T7" s="27">
        <f t="shared" ref="T7:T8" si="5">SUM(U7:V7)</f>
        <v>572</v>
      </c>
      <c r="U7" s="25">
        <f>SUM('CORTA EST. RESPIRATORIA'!U7,'RN INTERMEDIO '!U7,'RN INTENSIVO '!U7,'RN C. MINIMOS'!U7,'MEDICINA 1'!U7,'MEDICINA 2'!U7,'MEDICINA 3'!U7,'HEMATO-ONCOLOGIA'!U7,'TRANSPLANTE M.O'!U7,'MEDICINA 4'!U7,'MEDICINA 5'!U7,'MEDICINA 6'!U7,'MONITOREO EPILEPSIA '!U7,'RECOBRO '!U7,'QUEMADO GRAL'!U7,'QUEMADO INTENSIVO'!U7,U.T.I!U7,U.C.I!U7,ORTOPEDIA!U7,'AISLAMIENTO (COVID)'!U7)</f>
        <v>387</v>
      </c>
      <c r="V7" s="25">
        <f>SUM('CORTA EST. RESPIRATORIA'!V7,'RN INTERMEDIO '!V7,'RN INTENSIVO '!V7,'RN C. MINIMOS'!V7,'MEDICINA 1'!V7,'MEDICINA 2'!V7,'MEDICINA 3'!V7,'HEMATO-ONCOLOGIA'!V7,'TRANSPLANTE M.O'!V7,'MEDICINA 4'!V7,'MEDICINA 5'!V7,'MEDICINA 6'!V7,'MONITOREO EPILEPSIA '!V7,'RECOBRO '!V7,'QUEMADO GRAL'!V7,'QUEMADO INTENSIVO'!V7,U.T.I!V7,U.C.I!V7,ORTOPEDIA!V7,'AISLAMIENTO (COVID)'!V7)</f>
        <v>185</v>
      </c>
      <c r="W7" s="28">
        <f t="shared" ref="W7:W8" si="6">SUM(X7:Y7)</f>
        <v>0</v>
      </c>
      <c r="X7" s="25">
        <f>SUM('CORTA EST. RESPIRATORIA'!X7,'RN INTERMEDIO '!X7,'RN INTENSIVO '!X7,'RN C. MINIMOS'!X7,'MEDICINA 1'!X7,'MEDICINA 2'!X7,'MEDICINA 3'!X7,'HEMATO-ONCOLOGIA'!X7,'TRANSPLANTE M.O'!X7,'MEDICINA 4'!X7,'MEDICINA 5'!X7,'MEDICINA 6'!X7,'MONITOREO EPILEPSIA '!X7,'RECOBRO '!X7,'QUEMADO GRAL'!X7,'QUEMADO INTENSIVO'!X7,U.T.I!X7,U.C.I!X7,ORTOPEDIA!X7)</f>
        <v>0</v>
      </c>
      <c r="Y7" s="25">
        <f>SUM('CORTA EST. RESPIRATORIA'!Y7,'RN INTERMEDIO '!Y7,'RN INTENSIVO '!Y7,'RN C. MINIMOS'!Y7,'MEDICINA 1'!Y7,'MEDICINA 2'!Y7,'MEDICINA 3'!Y7,'HEMATO-ONCOLOGIA'!Y7,'TRANSPLANTE M.O'!Y7,'MEDICINA 4'!Y7,'MEDICINA 5'!Y7,'MEDICINA 6'!Y7,'MONITOREO EPILEPSIA '!Y7,'RECOBRO '!Y7,'QUEMADO GRAL'!Y7,'QUEMADO INTENSIVO'!Y7,U.T.I!Y7,U.C.I!Y7,ORTOPEDIA!Y7)</f>
        <v>0</v>
      </c>
      <c r="Z7" s="150"/>
      <c r="AA7" s="106"/>
      <c r="AB7" s="30"/>
      <c r="AC7" s="106">
        <f>SUM(AC5:AC6)</f>
        <v>330</v>
      </c>
      <c r="AD7" s="227"/>
      <c r="AF7" s="2">
        <v>15</v>
      </c>
      <c r="AG7" s="2">
        <v>1</v>
      </c>
    </row>
    <row r="8" spans="1:33" s="2" customFormat="1" ht="15.95" customHeight="1">
      <c r="A8" s="24">
        <v>2</v>
      </c>
      <c r="B8" s="25">
        <f t="shared" ref="B8" si="7">SUM(C8:D8)</f>
        <v>313</v>
      </c>
      <c r="C8" s="25">
        <f t="shared" ref="C8:D8" si="8">SUM(C7,F8,I8)-SUM(L8,O8,R8)</f>
        <v>173</v>
      </c>
      <c r="D8" s="172">
        <f t="shared" si="8"/>
        <v>140</v>
      </c>
      <c r="E8" s="28">
        <f t="shared" si="0"/>
        <v>41</v>
      </c>
      <c r="F8" s="25">
        <f>SUM('CORTA EST. RESPIRATORIA'!F8,'RN INTERMEDIO '!F8,'RN INTENSIVO '!F8,'RN C. MINIMOS'!F8,'MEDICINA 1'!F8,'MEDICINA 2'!F8,'MEDICINA 3'!F8,'HEMATO-ONCOLOGIA'!F8,'TRANSPLANTE M.O'!F8,'MEDICINA 4'!F8,'MEDICINA 5'!F8,'MEDICINA 6'!F8,'MONITOREO EPILEPSIA '!F8,'RECOBRO '!F8,'QUEMADO GRAL'!F8,'QUEMADO INTENSIVO'!F8,U.T.I!F8,U.C.I!F8,ORTOPEDIA!F8,'AISLAMIENTO (COVID)'!F8)</f>
        <v>21</v>
      </c>
      <c r="G8" s="26">
        <f>SUM('CORTA EST. RESPIRATORIA'!G8,'RN INTERMEDIO '!G8,'RN INTENSIVO '!G8,'RN C. MINIMOS'!G8,'MEDICINA 1'!G8,'MEDICINA 2'!G8,'MEDICINA 3'!G8,'HEMATO-ONCOLOGIA'!G8,'TRANSPLANTE M.O'!G8,'MEDICINA 4'!G8,'MEDICINA 5'!G8,'MEDICINA 6'!G8,'MONITOREO EPILEPSIA '!G8,'RECOBRO '!G8,'QUEMADO GRAL'!G8,'QUEMADO INTENSIVO'!G8,U.T.I!G8,U.C.I!G8,ORTOPEDIA!G8,'AISLAMIENTO (COVID)'!G8)</f>
        <v>20</v>
      </c>
      <c r="H8" s="28">
        <f t="shared" si="1"/>
        <v>10</v>
      </c>
      <c r="I8" s="25">
        <f>SUM('CORTA EST. RESPIRATORIA'!I8,'RN INTERMEDIO '!I8,'RN INTENSIVO '!I8,'RN C. MINIMOS'!I8,'MEDICINA 1'!I8,'MEDICINA 2'!I8,'MEDICINA 3'!I8,'HEMATO-ONCOLOGIA'!I8,'TRANSPLANTE M.O'!I8,'MEDICINA 4'!I8,'MEDICINA 5'!I8,'MEDICINA 6'!I8,'MONITOREO EPILEPSIA '!I8,'RECOBRO '!I8,'QUEMADO GRAL'!I8,'QUEMADO INTENSIVO'!I8,U.T.I!I8,U.C.I!I8,ORTOPEDIA!I8,'AISLAMIENTO (COVID)'!I8)</f>
        <v>8</v>
      </c>
      <c r="J8" s="25">
        <f>SUM('CORTA EST. RESPIRATORIA'!J8,'RN INTERMEDIO '!J8,'RN INTENSIVO '!J8,'RN C. MINIMOS'!J8,'MEDICINA 1'!J8,'MEDICINA 2'!J8,'MEDICINA 3'!J8,'HEMATO-ONCOLOGIA'!J8,'TRANSPLANTE M.O'!J8,'MEDICINA 4'!J8,'MEDICINA 5'!J8,'MEDICINA 6'!J8,'MONITOREO EPILEPSIA '!J8,'RECOBRO '!J8,'QUEMADO GRAL'!J8,'QUEMADO INTENSIVO'!J8,U.T.I!J8,U.C.I!J8,ORTOPEDIA!J8,'AISLAMIENTO (COVID)'!J8)</f>
        <v>2</v>
      </c>
      <c r="K8" s="27">
        <f t="shared" si="2"/>
        <v>10</v>
      </c>
      <c r="L8" s="25">
        <f>SUM('CORTA EST. RESPIRATORIA'!L8,'RN INTERMEDIO '!L8,'RN INTENSIVO '!L8,'RN C. MINIMOS'!L8,'MEDICINA 1'!L8,'MEDICINA 2'!L8,'MEDICINA 3'!L8,'HEMATO-ONCOLOGIA'!L8,'TRANSPLANTE M.O'!L8,'MEDICINA 4'!L8,'MEDICINA 5'!L8,'MEDICINA 6'!L8,'MONITOREO EPILEPSIA '!L8,'RECOBRO '!L8,'QUEMADO GRAL'!L8,'QUEMADO INTENSIVO'!L8,U.T.I!L8,U.C.I!L8,ORTOPEDIA!L8,'AISLAMIENTO (COVID)'!L8)</f>
        <v>8</v>
      </c>
      <c r="M8" s="25">
        <f>SUM('CORTA EST. RESPIRATORIA'!M8,'RN INTERMEDIO '!M8,'RN INTENSIVO '!M8,'RN C. MINIMOS'!M8,'MEDICINA 1'!M8,'MEDICINA 2'!M8,'MEDICINA 3'!M8,'HEMATO-ONCOLOGIA'!M8,'TRANSPLANTE M.O'!M8,'MEDICINA 4'!M8,'MEDICINA 5'!M8,'MEDICINA 6'!M8,'MONITOREO EPILEPSIA '!M8,'RECOBRO '!M8,'QUEMADO GRAL'!M8,'QUEMADO INTENSIVO'!M8,U.T.I!M8,U.C.I!M8,ORTOPEDIA!M8,'AISLAMIENTO (COVID)'!M8)</f>
        <v>2</v>
      </c>
      <c r="N8" s="27">
        <f t="shared" si="3"/>
        <v>20</v>
      </c>
      <c r="O8" s="25">
        <f>SUM('CORTA EST. RESPIRATORIA'!O8,'RN INTERMEDIO '!O8,'RN INTENSIVO '!O8,'RN C. MINIMOS'!O8,'MEDICINA 1'!O8,'MEDICINA 2'!O8,'MEDICINA 3'!O8,'HEMATO-ONCOLOGIA'!O8,'TRANSPLANTE M.O'!O8,'MEDICINA 4'!O8,'MEDICINA 5'!O8,'MEDICINA 6'!O8,'MONITOREO EPILEPSIA '!O8,'RECOBRO '!O8,'QUEMADO GRAL'!O8,'QUEMADO INTENSIVO'!O8,U.T.I!O8,U.C.I!O8,ORTOPEDIA!O8,'AISLAMIENTO (COVID)'!O8)</f>
        <v>10</v>
      </c>
      <c r="P8" s="25">
        <f>SUM('CORTA EST. RESPIRATORIA'!P8,'RN INTERMEDIO '!P8,'RN INTENSIVO '!P8,'RN C. MINIMOS'!P8,'MEDICINA 1'!P8,'MEDICINA 2'!P8,'MEDICINA 3'!P8,'HEMATO-ONCOLOGIA'!P8,'TRANSPLANTE M.O'!P8,'MEDICINA 4'!P8,'MEDICINA 5'!P8,'MEDICINA 6'!P8,'MONITOREO EPILEPSIA '!P8,'RECOBRO '!P8,'QUEMADO GRAL'!P8,'QUEMADO INTENSIVO'!P8,U.T.I!P8,U.C.I!P8,ORTOPEDIA!P8,'AISLAMIENTO (COVID)'!P8)</f>
        <v>10</v>
      </c>
      <c r="Q8" s="165">
        <f t="shared" si="4"/>
        <v>0</v>
      </c>
      <c r="R8" s="164">
        <f>SUM('CORTA EST. RESPIRATORIA'!R8,'RN INTERMEDIO '!R8,'RN INTENSIVO '!R8,'RN C. MINIMOS'!R8,'MEDICINA 1'!R8,'MEDICINA 2'!R8,'MEDICINA 3'!R8,'HEMATO-ONCOLOGIA'!R8,'TRANSPLANTE M.O'!R8,'MEDICINA 4'!R8,'MEDICINA 5'!R8,'MEDICINA 6'!R8,'MONITOREO EPILEPSIA '!R8,'RECOBRO '!R8,'QUEMADO GRAL'!R8,'QUEMADO INTENSIVO'!R8,U.T.I!R8,U.C.I!R8,ORTOPEDIA!R8,'AISLAMIENTO (COVID)'!R8)</f>
        <v>0</v>
      </c>
      <c r="S8" s="164">
        <f>SUM('CORTA EST. RESPIRATORIA'!S8,'RN INTERMEDIO '!S8,'RN INTENSIVO '!S8,'RN C. MINIMOS'!S8,'MEDICINA 1'!S8,'MEDICINA 2'!S8,'MEDICINA 3'!S8,'HEMATO-ONCOLOGIA'!S8,'TRANSPLANTE M.O'!S8,'MEDICINA 4'!S8,'MEDICINA 5'!S8,'MEDICINA 6'!S8,'MONITOREO EPILEPSIA '!S8,'RECOBRO '!S8,'QUEMADO GRAL'!S8,'QUEMADO INTENSIVO'!S8,U.T.I!S8,U.C.I!S8,ORTOPEDIA!S8,'AISLAMIENTO (COVID)'!S8)</f>
        <v>0</v>
      </c>
      <c r="T8" s="27">
        <f t="shared" si="5"/>
        <v>51</v>
      </c>
      <c r="U8" s="25">
        <f>SUM('CORTA EST. RESPIRATORIA'!U8,'RN INTERMEDIO '!U8,'RN INTENSIVO '!U8,'RN C. MINIMOS'!U8,'MEDICINA 1'!U8,'MEDICINA 2'!U8,'MEDICINA 3'!U8,'HEMATO-ONCOLOGIA'!U8,'TRANSPLANTE M.O'!U8,'MEDICINA 4'!U8,'MEDICINA 5'!U8,'MEDICINA 6'!U8,'MONITOREO EPILEPSIA '!U8,'RECOBRO '!U8,'QUEMADO GRAL'!U8,'QUEMADO INTENSIVO'!U8,U.T.I!U8,U.C.I!U8,ORTOPEDIA!U8,'AISLAMIENTO (COVID)'!U8)</f>
        <v>22</v>
      </c>
      <c r="V8" s="25">
        <f>SUM('CORTA EST. RESPIRATORIA'!V8,'RN INTERMEDIO '!V8,'RN INTENSIVO '!V8,'RN C. MINIMOS'!V8,'MEDICINA 1'!V8,'MEDICINA 2'!V8,'MEDICINA 3'!V8,'HEMATO-ONCOLOGIA'!V8,'TRANSPLANTE M.O'!V8,'MEDICINA 4'!V8,'MEDICINA 5'!V8,'MEDICINA 6'!V8,'MONITOREO EPILEPSIA '!V8,'RECOBRO '!V8,'QUEMADO GRAL'!V8,'QUEMADO INTENSIVO'!V8,U.T.I!V8,U.C.I!V8,ORTOPEDIA!V8,'AISLAMIENTO (COVID)'!V8)</f>
        <v>29</v>
      </c>
      <c r="W8" s="163">
        <f t="shared" si="6"/>
        <v>0</v>
      </c>
      <c r="X8" s="25">
        <f>SUM('CORTA EST. RESPIRATORIA'!X8,'RN INTERMEDIO '!X8,'RN INTENSIVO '!X8,'RN C. MINIMOS'!X8,'MEDICINA 1'!X8,'MEDICINA 2'!X8,'MEDICINA 3'!X8,'HEMATO-ONCOLOGIA'!X8,'TRANSPLANTE M.O'!X8,'MEDICINA 4'!X8,'MEDICINA 5'!X8,'MEDICINA 6'!X8,'MONITOREO EPILEPSIA '!X8,'RECOBRO '!X8,'QUEMADO GRAL'!X8,'QUEMADO INTENSIVO'!X8,U.T.I!X8,U.C.I!X8,ORTOPEDIA!X8)</f>
        <v>0</v>
      </c>
      <c r="Y8" s="164">
        <v>0</v>
      </c>
      <c r="Z8" s="150"/>
      <c r="AA8" s="106"/>
      <c r="AD8" s="227"/>
      <c r="AF8" s="2">
        <v>15</v>
      </c>
      <c r="AG8" s="2">
        <v>2</v>
      </c>
    </row>
    <row r="9" spans="1:33" s="2" customFormat="1" ht="15.95" customHeight="1" thickBot="1">
      <c r="A9" s="24">
        <v>3</v>
      </c>
      <c r="B9" s="25">
        <f t="shared" ref="B9" si="9">SUM(C9:D9)</f>
        <v>320</v>
      </c>
      <c r="C9" s="25">
        <f t="shared" ref="C9" si="10">SUM(C8,F9,I9)-SUM(L9,O9,R9)</f>
        <v>185</v>
      </c>
      <c r="D9" s="172">
        <f t="shared" ref="D9" si="11">SUM(D8,G9,J9)-SUM(M9,P9,S9)</f>
        <v>135</v>
      </c>
      <c r="E9" s="28">
        <f t="shared" ref="E9" si="12">SUM(F9:G9)</f>
        <v>32</v>
      </c>
      <c r="F9" s="25">
        <f>SUM('CORTA EST. RESPIRATORIA'!F9,'RN INTERMEDIO '!F9,'RN INTENSIVO '!F9,'RN C. MINIMOS'!F9,'MEDICINA 1'!F9,'MEDICINA 2'!F9,'MEDICINA 3'!F9,'HEMATO-ONCOLOGIA'!F9,'TRANSPLANTE M.O'!F9,'MEDICINA 4'!F9,'MEDICINA 5'!F9,'MEDICINA 6'!F9,'MONITOREO EPILEPSIA '!F9,'RECOBRO '!F9,'QUEMADO GRAL'!F9,'QUEMADO INTENSIVO'!F9,U.T.I!F9,U.C.I!F9,ORTOPEDIA!F9,'AISLAMIENTO (COVID)'!F9)</f>
        <v>23</v>
      </c>
      <c r="G9" s="26">
        <f>SUM('CORTA EST. RESPIRATORIA'!G9,'RN INTERMEDIO '!G9,'RN INTENSIVO '!G9,'RN C. MINIMOS'!G9,'MEDICINA 1'!G9,'MEDICINA 2'!G9,'MEDICINA 3'!G9,'HEMATO-ONCOLOGIA'!G9,'TRANSPLANTE M.O'!G9,'MEDICINA 4'!G9,'MEDICINA 5'!G9,'MEDICINA 6'!G9,'MONITOREO EPILEPSIA '!G9,'RECOBRO '!G9,'QUEMADO GRAL'!G9,'QUEMADO INTENSIVO'!G9,U.T.I!G9,U.C.I!G9,ORTOPEDIA!G9,'AISLAMIENTO (COVID)'!G9)</f>
        <v>9</v>
      </c>
      <c r="H9" s="28">
        <f t="shared" ref="H9" si="13">SUM(I9:J9)</f>
        <v>10</v>
      </c>
      <c r="I9" s="25">
        <f>SUM('CORTA EST. RESPIRATORIA'!I9,'RN INTERMEDIO '!I9,'RN INTENSIVO '!I9,'RN C. MINIMOS'!I9,'MEDICINA 1'!I9,'MEDICINA 2'!I9,'MEDICINA 3'!I9,'HEMATO-ONCOLOGIA'!I9,'TRANSPLANTE M.O'!I9,'MEDICINA 4'!I9,'MEDICINA 5'!I9,'MEDICINA 6'!I9,'MONITOREO EPILEPSIA '!I9,'RECOBRO '!I9,'QUEMADO GRAL'!I9,'QUEMADO INTENSIVO'!I9,U.T.I!I9,U.C.I!I9,ORTOPEDIA!I9,'AISLAMIENTO (COVID)'!I9)</f>
        <v>7</v>
      </c>
      <c r="J9" s="25">
        <f>SUM('CORTA EST. RESPIRATORIA'!J9,'RN INTERMEDIO '!J9,'RN INTENSIVO '!J9,'RN C. MINIMOS'!J9,'MEDICINA 1'!J9,'MEDICINA 2'!J9,'MEDICINA 3'!J9,'HEMATO-ONCOLOGIA'!J9,'TRANSPLANTE M.O'!J9,'MEDICINA 4'!J9,'MEDICINA 5'!J9,'MEDICINA 6'!J9,'MONITOREO EPILEPSIA '!J9,'RECOBRO '!J9,'QUEMADO GRAL'!J9,'QUEMADO INTENSIVO'!J9,U.T.I!J9,U.C.I!J9,ORTOPEDIA!J9,'AISLAMIENTO (COVID)'!J9)</f>
        <v>3</v>
      </c>
      <c r="K9" s="27">
        <f t="shared" ref="K9" si="14">SUM(L9:M9)</f>
        <v>10</v>
      </c>
      <c r="L9" s="25">
        <f>SUM('CORTA EST. RESPIRATORIA'!L9,'RN INTERMEDIO '!L9,'RN INTENSIVO '!L9,'RN C. MINIMOS'!L9,'MEDICINA 1'!L9,'MEDICINA 2'!L9,'MEDICINA 3'!L9,'HEMATO-ONCOLOGIA'!L9,'TRANSPLANTE M.O'!L9,'MEDICINA 4'!L9,'MEDICINA 5'!L9,'MEDICINA 6'!L9,'MONITOREO EPILEPSIA '!L9,'RECOBRO '!L9,'QUEMADO GRAL'!L9,'QUEMADO INTENSIVO'!L9,U.T.I!L9,U.C.I!L9,ORTOPEDIA!L9,'AISLAMIENTO (COVID)'!L9)</f>
        <v>7</v>
      </c>
      <c r="M9" s="25">
        <f>SUM('CORTA EST. RESPIRATORIA'!M9,'RN INTERMEDIO '!M9,'RN INTENSIVO '!M9,'RN C. MINIMOS'!M9,'MEDICINA 1'!M9,'MEDICINA 2'!M9,'MEDICINA 3'!M9,'HEMATO-ONCOLOGIA'!M9,'TRANSPLANTE M.O'!M9,'MEDICINA 4'!M9,'MEDICINA 5'!M9,'MEDICINA 6'!M9,'MONITOREO EPILEPSIA '!M9,'RECOBRO '!M9,'QUEMADO GRAL'!M9,'QUEMADO INTENSIVO'!M9,U.T.I!M9,U.C.I!M9,ORTOPEDIA!M9,'AISLAMIENTO (COVID)'!M9)</f>
        <v>3</v>
      </c>
      <c r="N9" s="27">
        <f t="shared" ref="N9" si="15">SUM(O9:P9)</f>
        <v>24</v>
      </c>
      <c r="O9" s="25">
        <f>SUM('CORTA EST. RESPIRATORIA'!O9,'RN INTERMEDIO '!O9,'RN INTENSIVO '!O9,'RN C. MINIMOS'!O9,'MEDICINA 1'!O9,'MEDICINA 2'!O9,'MEDICINA 3'!O9,'HEMATO-ONCOLOGIA'!O9,'TRANSPLANTE M.O'!O9,'MEDICINA 4'!O9,'MEDICINA 5'!O9,'MEDICINA 6'!O9,'MONITOREO EPILEPSIA '!O9,'RECOBRO '!O9,'QUEMADO GRAL'!O9,'QUEMADO INTENSIVO'!O9,U.T.I!O9,U.C.I!O9,ORTOPEDIA!O9,'AISLAMIENTO (COVID)'!O9)</f>
        <v>10</v>
      </c>
      <c r="P9" s="25">
        <f>SUM('CORTA EST. RESPIRATORIA'!P9,'RN INTERMEDIO '!P9,'RN INTENSIVO '!P9,'RN C. MINIMOS'!P9,'MEDICINA 1'!P9,'MEDICINA 2'!P9,'MEDICINA 3'!P9,'HEMATO-ONCOLOGIA'!P9,'TRANSPLANTE M.O'!P9,'MEDICINA 4'!P9,'MEDICINA 5'!P9,'MEDICINA 6'!P9,'MONITOREO EPILEPSIA '!P9,'RECOBRO '!P9,'QUEMADO GRAL'!P9,'QUEMADO INTENSIVO'!P9,U.T.I!P9,U.C.I!P9,ORTOPEDIA!P9,'AISLAMIENTO (COVID)'!P9)</f>
        <v>14</v>
      </c>
      <c r="Q9" s="165">
        <f t="shared" ref="Q9" si="16">SUM(R9:S9)</f>
        <v>1</v>
      </c>
      <c r="R9" s="164">
        <f>SUM('CORTA EST. RESPIRATORIA'!R9,'RN INTERMEDIO '!R9,'RN INTENSIVO '!R9,'RN C. MINIMOS'!R9,'MEDICINA 1'!R9,'MEDICINA 2'!R9,'MEDICINA 3'!R9,'HEMATO-ONCOLOGIA'!R9,'TRANSPLANTE M.O'!R9,'MEDICINA 4'!R9,'MEDICINA 5'!R9,'MEDICINA 6'!R9,'MONITOREO EPILEPSIA '!R9,'RECOBRO '!R9,'QUEMADO GRAL'!R9,'QUEMADO INTENSIVO'!R9,U.T.I!R9,U.C.I!R9,ORTOPEDIA!R9,'AISLAMIENTO (COVID)'!R9)</f>
        <v>1</v>
      </c>
      <c r="S9" s="164">
        <f>SUM('CORTA EST. RESPIRATORIA'!S9,'RN INTERMEDIO '!S9,'RN INTENSIVO '!S9,'RN C. MINIMOS'!S9,'MEDICINA 1'!S9,'MEDICINA 2'!S9,'MEDICINA 3'!S9,'HEMATO-ONCOLOGIA'!S9,'TRANSPLANTE M.O'!S9,'MEDICINA 4'!S9,'MEDICINA 5'!S9,'MEDICINA 6'!S9,'MONITOREO EPILEPSIA '!S9,'RECOBRO '!S9,'QUEMADO GRAL'!S9,'QUEMADO INTENSIVO'!S9,U.T.I!S9,U.C.I!S9,ORTOPEDIA!S9,'AISLAMIENTO (COVID)'!S9)</f>
        <v>0</v>
      </c>
      <c r="T9" s="27">
        <f t="shared" ref="T9" si="17">SUM(U9:V9)</f>
        <v>148</v>
      </c>
      <c r="U9" s="25">
        <f>SUM('CORTA EST. RESPIRATORIA'!U9,'RN INTERMEDIO '!U9,'RN INTENSIVO '!U9,'RN C. MINIMOS'!U9,'MEDICINA 1'!U9,'MEDICINA 2'!U9,'MEDICINA 3'!U9,'HEMATO-ONCOLOGIA'!U9,'TRANSPLANTE M.O'!U9,'MEDICINA 4'!U9,'MEDICINA 5'!U9,'MEDICINA 6'!U9,'MONITOREO EPILEPSIA '!U9,'RECOBRO '!U9,'QUEMADO GRAL'!U9,'QUEMADO INTENSIVO'!U9,U.T.I!U9,U.C.I!U9,ORTOPEDIA!U9,'AISLAMIENTO (COVID)'!U9)</f>
        <v>62</v>
      </c>
      <c r="V9" s="25">
        <f>SUM('CORTA EST. RESPIRATORIA'!V9,'RN INTERMEDIO '!V9,'RN INTENSIVO '!V9,'RN C. MINIMOS'!V9,'MEDICINA 1'!V9,'MEDICINA 2'!V9,'MEDICINA 3'!V9,'HEMATO-ONCOLOGIA'!V9,'TRANSPLANTE M.O'!V9,'MEDICINA 4'!V9,'MEDICINA 5'!V9,'MEDICINA 6'!V9,'MONITOREO EPILEPSIA '!V9,'RECOBRO '!V9,'QUEMADO GRAL'!V9,'QUEMADO INTENSIVO'!V9,U.T.I!V9,U.C.I!V9,ORTOPEDIA!V9,'AISLAMIENTO (COVID)'!V9)</f>
        <v>86</v>
      </c>
      <c r="W9" s="163">
        <f t="shared" ref="W9" si="18">SUM(X9:Y9)</f>
        <v>0</v>
      </c>
      <c r="X9" s="25">
        <f>SUM('CORTA EST. RESPIRATORIA'!X9,'RN INTERMEDIO '!X9,'RN INTENSIVO '!X9,'RN C. MINIMOS'!X9,'MEDICINA 1'!X9,'MEDICINA 2'!X9,'MEDICINA 3'!X9,'HEMATO-ONCOLOGIA'!X9,'TRANSPLANTE M.O'!X9,'MEDICINA 4'!X9,'MEDICINA 5'!X9,'MEDICINA 6'!X9,'MONITOREO EPILEPSIA '!X9,'RECOBRO '!X9,'QUEMADO GRAL'!X9,'QUEMADO INTENSIVO'!X9,U.T.I!X9,U.C.I!X9,ORTOPEDIA!X9)</f>
        <v>0</v>
      </c>
      <c r="Y9" s="164">
        <v>0</v>
      </c>
      <c r="Z9" s="150"/>
      <c r="AA9" s="106"/>
      <c r="AD9" s="227"/>
    </row>
    <row r="10" spans="1:33" s="2" customFormat="1" ht="15.95" customHeight="1" thickBot="1">
      <c r="A10" s="113"/>
      <c r="B10" s="108">
        <f t="shared" ref="B10:Y10" si="19">SUM(B7:B9)</f>
        <v>925</v>
      </c>
      <c r="C10" s="108">
        <f t="shared" si="19"/>
        <v>520</v>
      </c>
      <c r="D10" s="173">
        <f t="shared" si="19"/>
        <v>405</v>
      </c>
      <c r="E10" s="111">
        <f t="shared" si="19"/>
        <v>94</v>
      </c>
      <c r="F10" s="108">
        <f t="shared" si="19"/>
        <v>52</v>
      </c>
      <c r="G10" s="108">
        <f t="shared" si="19"/>
        <v>42</v>
      </c>
      <c r="H10" s="108">
        <f t="shared" si="19"/>
        <v>35</v>
      </c>
      <c r="I10" s="108">
        <f t="shared" si="19"/>
        <v>27</v>
      </c>
      <c r="J10" s="108">
        <f t="shared" si="19"/>
        <v>8</v>
      </c>
      <c r="K10" s="108">
        <f t="shared" si="19"/>
        <v>35</v>
      </c>
      <c r="L10" s="108">
        <f t="shared" si="19"/>
        <v>27</v>
      </c>
      <c r="M10" s="108">
        <f t="shared" si="19"/>
        <v>8</v>
      </c>
      <c r="N10" s="108">
        <f t="shared" si="19"/>
        <v>103</v>
      </c>
      <c r="O10" s="108">
        <f t="shared" si="19"/>
        <v>58</v>
      </c>
      <c r="P10" s="108">
        <f t="shared" si="19"/>
        <v>45</v>
      </c>
      <c r="Q10" s="108">
        <f t="shared" si="19"/>
        <v>1</v>
      </c>
      <c r="R10" s="108">
        <f t="shared" si="19"/>
        <v>1</v>
      </c>
      <c r="S10" s="108">
        <f t="shared" si="19"/>
        <v>0</v>
      </c>
      <c r="T10" s="108">
        <f t="shared" si="19"/>
        <v>771</v>
      </c>
      <c r="U10" s="108">
        <f t="shared" si="19"/>
        <v>471</v>
      </c>
      <c r="V10" s="108">
        <f t="shared" si="19"/>
        <v>300</v>
      </c>
      <c r="W10" s="108">
        <f t="shared" si="19"/>
        <v>0</v>
      </c>
      <c r="X10" s="108">
        <f t="shared" si="19"/>
        <v>0</v>
      </c>
      <c r="Y10" s="108">
        <f t="shared" si="19"/>
        <v>0</v>
      </c>
      <c r="Z10" s="151">
        <f>SUM(Z8:Z8)</f>
        <v>0</v>
      </c>
      <c r="AA10" s="146">
        <f>SUM(AA8:AA8)</f>
        <v>0</v>
      </c>
      <c r="AD10" s="226"/>
      <c r="AF10" s="2">
        <v>85</v>
      </c>
      <c r="AG10" s="2">
        <v>3</v>
      </c>
    </row>
    <row r="11" spans="1:33" s="2" customFormat="1" ht="15.95" customHeight="1">
      <c r="A11" s="128">
        <v>4</v>
      </c>
      <c r="B11" s="25">
        <f>SUM(C11:D11)</f>
        <v>313</v>
      </c>
      <c r="C11" s="25">
        <f>SUM(C9,F11,I11)-SUM(L11,O11,R11)</f>
        <v>179</v>
      </c>
      <c r="D11" s="172">
        <f>SUM(D9,G11,J11)-SUM(M11,P11,S11)</f>
        <v>134</v>
      </c>
      <c r="E11" s="28">
        <f t="shared" ref="E11:E13" si="20">SUM(F11:G11)</f>
        <v>44</v>
      </c>
      <c r="F11" s="174">
        <f>SUM('CORTA EST. RESPIRATORIA'!F11,'RN INTERMEDIO '!F11,'RN INTENSIVO '!F11,'RN C. MINIMOS'!F11,'MEDICINA 1'!F11,'MEDICINA 2'!F11,'MEDICINA 3'!F11,'HEMATO-ONCOLOGIA'!F11,'TRANSPLANTE M.O'!F11,'MEDICINA 4'!F11,'MEDICINA 5'!F11,'MEDICINA 6'!F11,'MONITOREO EPILEPSIA '!F11,'RECOBRO '!F11,'QUEMADO GRAL'!F11,'QUEMADO INTENSIVO'!F11,U.T.I!F11,U.C.I!F11,ORTOPEDIA!F11,'AISLAMIENTO (COVID)'!F11)</f>
        <v>27</v>
      </c>
      <c r="G11" s="174">
        <f>SUM('CORTA EST. RESPIRATORIA'!G11,'RN INTERMEDIO '!G11,'RN INTENSIVO '!G11,'RN C. MINIMOS'!G11,'MEDICINA 1'!G11,'MEDICINA 2'!G11,'MEDICINA 3'!G11,'HEMATO-ONCOLOGIA'!G11,'TRANSPLANTE M.O'!G11,'MEDICINA 4'!G11,'MEDICINA 5'!G11,'MEDICINA 6'!G11,'MONITOREO EPILEPSIA '!G11,'RECOBRO '!G11,'QUEMADO GRAL'!G11,'QUEMADO INTENSIVO'!G11,U.T.I!G11,U.C.I!G11,ORTOPEDIA!G11,'AISLAMIENTO (COVID)'!G11)</f>
        <v>17</v>
      </c>
      <c r="H11" s="27">
        <f t="shared" ref="H11:H13" si="21">SUM(I11:J11)</f>
        <v>15</v>
      </c>
      <c r="I11" s="174">
        <f>SUM('CORTA EST. RESPIRATORIA'!I11,'RN INTERMEDIO '!I11,'RN INTENSIVO '!I11,'RN C. MINIMOS'!I11,'MEDICINA 1'!I11,'MEDICINA 2'!I11,'MEDICINA 3'!I11,'HEMATO-ONCOLOGIA'!I11,'TRANSPLANTE M.O'!I11,'MEDICINA 4'!I11,'MEDICINA 5'!I11,'MEDICINA 6'!I11,'MONITOREO EPILEPSIA '!I11,'RECOBRO '!I11,'QUEMADO GRAL'!I11,'QUEMADO INTENSIVO'!I11,U.T.I!I11,U.C.I!I11,ORTOPEDIA!I11,'AISLAMIENTO (COVID)'!I11)</f>
        <v>10</v>
      </c>
      <c r="J11" s="174">
        <f>SUM('CORTA EST. RESPIRATORIA'!J11,'RN INTERMEDIO '!J11,'RN INTENSIVO '!J11,'RN C. MINIMOS'!J11,'MEDICINA 1'!J11,'MEDICINA 2'!J11,'MEDICINA 3'!J11,'HEMATO-ONCOLOGIA'!J11,'TRANSPLANTE M.O'!J11,'MEDICINA 4'!J11,'MEDICINA 5'!J11,'MEDICINA 6'!J11,'MONITOREO EPILEPSIA '!J11,'RECOBRO '!J11,'QUEMADO GRAL'!J11,'QUEMADO INTENSIVO'!J11,U.T.I!J11,U.C.I!J11,ORTOPEDIA!J11,'AISLAMIENTO (COVID)'!J11)</f>
        <v>5</v>
      </c>
      <c r="K11" s="28">
        <f t="shared" ref="K11:K13" si="22">SUM(L11:M11)</f>
        <v>15</v>
      </c>
      <c r="L11" s="174">
        <f>SUM('CORTA EST. RESPIRATORIA'!L11,'RN INTERMEDIO '!L11,'RN INTENSIVO '!L11,'RN C. MINIMOS'!L11,'MEDICINA 1'!L11,'MEDICINA 2'!L11,'MEDICINA 3'!L11,'HEMATO-ONCOLOGIA'!L11,'TRANSPLANTE M.O'!L11,'MEDICINA 4'!L11,'MEDICINA 5'!L11,'MEDICINA 6'!L11,'MONITOREO EPILEPSIA '!L11,'RECOBRO '!L11,'QUEMADO GRAL'!L14,'QUEMADO INTENSIVO'!L11,U.T.I!L11,U.C.I!L11,ORTOPEDIA!L11,'AISLAMIENTO (COVID)'!L11)</f>
        <v>10</v>
      </c>
      <c r="M11" s="174">
        <f>SUM('CORTA EST. RESPIRATORIA'!M11,'RN INTERMEDIO '!M11,'RN INTENSIVO '!M11,'RN C. MINIMOS'!M11,'MEDICINA 1'!M11,'MEDICINA 2'!M11,'MEDICINA 3'!M11,'HEMATO-ONCOLOGIA'!M11,'TRANSPLANTE M.O'!M11,'MEDICINA 4'!M11,'MEDICINA 5'!M11,'MEDICINA 6'!M11,'MONITOREO EPILEPSIA '!M11,'RECOBRO '!M11,'QUEMADO GRAL'!M14,'QUEMADO INTENSIVO'!M11,U.T.I!M11,U.C.I!M11,ORTOPEDIA!M11,'AISLAMIENTO (COVID)'!M11)</f>
        <v>5</v>
      </c>
      <c r="N11" s="27">
        <f t="shared" ref="N11:N13" si="23">SUM(O11:P11)</f>
        <v>51</v>
      </c>
      <c r="O11" s="25">
        <f>SUM('CORTA EST. RESPIRATORIA'!O11,'RN INTERMEDIO '!O11,'RN INTENSIVO '!O11,'RN C. MINIMOS'!O11,'MEDICINA 1'!O11,'MEDICINA 2'!O11,'MEDICINA 3'!O11,'HEMATO-ONCOLOGIA'!O11,'TRANSPLANTE M.O'!O11,'MEDICINA 4'!O11,'MEDICINA 5'!O11,'MEDICINA 6'!O11,'MONITOREO EPILEPSIA '!O11,'RECOBRO '!O11,'QUEMADO GRAL'!O11,'QUEMADO INTENSIVO'!O11,U.T.I!O11,U.C.I!O11,ORTOPEDIA!O11,'AISLAMIENTO (COVID)'!O11)</f>
        <v>33</v>
      </c>
      <c r="P11" s="25">
        <f>SUM('CORTA EST. RESPIRATORIA'!P11,'RN INTERMEDIO '!P11,'RN INTENSIVO '!P11,'RN C. MINIMOS'!P11,'MEDICINA 1'!P11,'MEDICINA 2'!P11,'MEDICINA 3'!P11,'HEMATO-ONCOLOGIA'!P11,'TRANSPLANTE M.O'!P11,'MEDICINA 4'!P11,'MEDICINA 5'!P11,'MEDICINA 6'!P11,'MONITOREO EPILEPSIA '!P11,'RECOBRO '!P11,'QUEMADO GRAL'!P11,'QUEMADO INTENSIVO'!P11,U.T.I!P11,U.C.I!P11,ORTOPEDIA!P11,'AISLAMIENTO (COVID)'!P11)</f>
        <v>18</v>
      </c>
      <c r="Q11" s="196">
        <f t="shared" ref="Q11:Q13" si="24">SUM(R11:S11)</f>
        <v>0</v>
      </c>
      <c r="R11" s="164">
        <f>SUM('CORTA EST. RESPIRATORIA'!R11,'RN INTERMEDIO '!R11,'RN INTENSIVO '!R11,'RN C. MINIMOS'!R11,'MEDICINA 1'!R11,'MEDICINA 2'!R11,'MEDICINA 3'!R11,'HEMATO-ONCOLOGIA'!R11,'TRANSPLANTE M.O'!R11,'MEDICINA 4'!R11,'MEDICINA 5'!R11,'MEDICINA 6'!R11,'MONITOREO EPILEPSIA '!R11,'RECOBRO '!R11,'QUEMADO GRAL'!R11,'QUEMADO INTENSIVO'!R11,U.T.I!R11,U.C.I!R11,ORTOPEDIA!R11,'AISLAMIENTO (COVID)'!R11)</f>
        <v>0</v>
      </c>
      <c r="S11" s="25">
        <f>SUM('CORTA EST. RESPIRATORIA'!S11,'RN INTERMEDIO '!S11,'RN INTENSIVO '!S11,'RN C. MINIMOS'!S11,'MEDICINA 1'!S11,'MEDICINA 2'!S11,'MEDICINA 3'!S11,'HEMATO-ONCOLOGIA'!S11,'TRANSPLANTE M.O'!S11,'MEDICINA 4'!S11,'MEDICINA 5'!S11,'MEDICINA 6'!S11,'MONITOREO EPILEPSIA '!S11,'RECOBRO '!S11,'QUEMADO GRAL'!S11,'QUEMADO INTENSIVO'!S11,U.T.I!S11,U.C.I!S11,ORTOPEDIA!S11,'AISLAMIENTO (COVID)'!S11)</f>
        <v>0</v>
      </c>
      <c r="T11" s="25">
        <f>SUM('CORTA EST. RESPIRATORIA'!T11,'RN INTERMEDIO '!T11,'RN INTENSIVO '!T11,'RN C. MINIMOS'!T11,'MEDICINA 1'!T11,'MEDICINA 2'!T11,'MEDICINA 3'!T11,'HEMATO-ONCOLOGIA'!T11,'TRANSPLANTE M.O'!T11,'MEDICINA 4'!T11,'MEDICINA 5'!T11,'MEDICINA 6'!T11,'MONITOREO EPILEPSIA '!T11,'RECOBRO '!T11,'QUEMADO GRAL'!T11,'QUEMADO INTENSIVO'!T11,U.T.I!T11,U.C.I!T11,ORTOPEDIA!T11,'AISLAMIENTO (COVID)'!T11)</f>
        <v>317</v>
      </c>
      <c r="U11" s="25">
        <f>SUM('CORTA EST. RESPIRATORIA'!U11,'RN INTERMEDIO '!U11,'RN INTENSIVO '!U11,'RN C. MINIMOS'!U11,'MEDICINA 1'!U11,'MEDICINA 2'!U11,'MEDICINA 3'!U11,'HEMATO-ONCOLOGIA'!U11,'TRANSPLANTE M.O'!U11,'MEDICINA 4'!U11,'MEDICINA 5'!U11,'MEDICINA 6'!U11,'MONITOREO EPILEPSIA '!U11,'RECOBRO '!U11,'QUEMADO GRAL'!U11,'QUEMADO INTENSIVO'!U11,U.T.I!U11,U.C.I!U11,ORTOPEDIA!U11,'AISLAMIENTO (COVID)'!U11)</f>
        <v>245</v>
      </c>
      <c r="V11" s="25">
        <f>SUM('CORTA EST. RESPIRATORIA'!V11,'RN INTERMEDIO '!V11,'RN INTENSIVO '!V11,'RN C. MINIMOS'!V11,'MEDICINA 1'!V11,'MEDICINA 2'!V11,'MEDICINA 3'!V11,'HEMATO-ONCOLOGIA'!V11,'TRANSPLANTE M.O'!V11,'MEDICINA 4'!V11,'MEDICINA 5'!V11,'MEDICINA 6'!V11,'MONITOREO EPILEPSIA '!V11,'RECOBRO '!V11,'QUEMADO GRAL'!V11,'QUEMADO INTENSIVO'!V11,U.T.I!V11,U.C.I!V11,ORTOPEDIA!V11,'AISLAMIENTO (COVID)'!V11)</f>
        <v>72</v>
      </c>
      <c r="W11" s="25">
        <f>SUM('CORTA EST. RESPIRATORIA'!W11,'RN INTERMEDIO '!W14,'RN INTENSIVO '!W14,'RN C. MINIMOS'!W14,'MEDICINA 1'!W14,'MEDICINA 2'!W14,'MEDICINA 3'!W14,'HEMATO-ONCOLOGIA'!W14,'TRANSPLANTE M.O'!W14,'MEDICINA 4'!W14,'MEDICINA 5'!W14,'MEDICINA 6'!W14,'MONITOREO EPILEPSIA '!W14,'RECOBRO '!W14,'QUEMADO GRAL'!W14,'QUEMADO INTENSIVO'!W14,U.T.I!W14,U.C.I!W14,ORTOPEDIA!W14,'AISLAMIENTO (COVID)'!W14)</f>
        <v>0</v>
      </c>
      <c r="X11" s="25">
        <f>SUM('CORTA EST. RESPIRATORIA'!X11,'RN INTERMEDIO '!X14,'RN INTENSIVO '!X14,'RN C. MINIMOS'!X14,'MEDICINA 1'!X14,'MEDICINA 2'!X14,'MEDICINA 3'!X14,'HEMATO-ONCOLOGIA'!X14,'TRANSPLANTE M.O'!X14,'MEDICINA 4'!X14,'MEDICINA 5'!X14,'MEDICINA 6'!X14,'MONITOREO EPILEPSIA '!X14,'RECOBRO '!X14,'QUEMADO GRAL'!X14,'QUEMADO INTENSIVO'!X14,U.T.I!X14,U.C.I!X14,ORTOPEDIA!X14,'AISLAMIENTO (COVID)'!X14)</f>
        <v>0</v>
      </c>
      <c r="Y11" s="25">
        <f>SUM('CORTA EST. RESPIRATORIA'!Y11,'RN INTERMEDIO '!Y14,'RN INTENSIVO '!Y14,'RN C. MINIMOS'!Y14,'MEDICINA 1'!Y14,'MEDICINA 2'!Y14,'MEDICINA 3'!Y14,'HEMATO-ONCOLOGIA'!Y14,'TRANSPLANTE M.O'!Y14,'MEDICINA 4'!Y14,'MEDICINA 5'!Y14,'MEDICINA 6'!Y14,'MONITOREO EPILEPSIA '!Y14,'RECOBRO '!Y14,'QUEMADO GRAL'!Y14,'QUEMADO INTENSIVO'!Y14,U.T.I!Y14,U.C.I!Y14,ORTOPEDIA!Y14,'AISLAMIENTO (COVID)'!Y14)</f>
        <v>0</v>
      </c>
      <c r="Z11" s="106"/>
      <c r="AA11" s="106"/>
      <c r="AD11" s="226"/>
      <c r="AE11" s="224"/>
      <c r="AF11" s="224">
        <v>76</v>
      </c>
      <c r="AG11" s="2">
        <v>4</v>
      </c>
    </row>
    <row r="12" spans="1:33" s="2" customFormat="1" ht="15.95" customHeight="1">
      <c r="A12" s="24">
        <v>5</v>
      </c>
      <c r="B12" s="25">
        <f t="shared" ref="B12:B17" si="25">SUM(C12:D12)</f>
        <v>303</v>
      </c>
      <c r="C12" s="25">
        <f t="shared" ref="C12:D17" si="26">SUM(C11,F12,I12)-SUM(L12,O12,R12)</f>
        <v>175</v>
      </c>
      <c r="D12" s="172">
        <f t="shared" si="26"/>
        <v>128</v>
      </c>
      <c r="E12" s="28">
        <f t="shared" si="20"/>
        <v>41</v>
      </c>
      <c r="F12" s="25">
        <f>SUM('CORTA EST. RESPIRATORIA'!F12,'RN INTERMEDIO '!F12,'RN INTENSIVO '!F12,'RN C. MINIMOS'!F12,'MEDICINA 1'!F12,'MEDICINA 2'!F12,'MEDICINA 3'!F12,'HEMATO-ONCOLOGIA'!F12,'TRANSPLANTE M.O'!F12,'MEDICINA 4'!F12,'MEDICINA 5'!F12,'MEDICINA 6'!F12,'MONITOREO EPILEPSIA '!F12,'RECOBRO '!F12,'QUEMADO GRAL'!F12,'QUEMADO INTENSIVO'!F12,U.T.I!F12,U.C.I!F12,ORTOPEDIA!F12,'AISLAMIENTO (COVID)'!F12)</f>
        <v>26</v>
      </c>
      <c r="G12" s="25">
        <f>SUM('CORTA EST. RESPIRATORIA'!G12,'RN INTERMEDIO '!G12,'RN INTENSIVO '!G12,'RN C. MINIMOS'!G12,'MEDICINA 1'!G12,'MEDICINA 2'!G12,'MEDICINA 3'!G12,'HEMATO-ONCOLOGIA'!G12,'TRANSPLANTE M.O'!G12,'MEDICINA 4'!G12,'MEDICINA 5'!G12,'MEDICINA 6'!G12,'MONITOREO EPILEPSIA '!G12,'RECOBRO '!G12,'QUEMADO GRAL'!G12,'QUEMADO INTENSIVO'!G12,U.T.I!G12,U.C.I!G12,ORTOPEDIA!G12,'AISLAMIENTO (COVID)'!G12)</f>
        <v>15</v>
      </c>
      <c r="H12" s="27">
        <f t="shared" si="21"/>
        <v>21</v>
      </c>
      <c r="I12" s="25">
        <f>SUM('CORTA EST. RESPIRATORIA'!I12,'RN INTERMEDIO '!I12,'RN INTENSIVO '!I12,'RN C. MINIMOS'!I12,'MEDICINA 1'!I12,'MEDICINA 2'!I12,'MEDICINA 3'!I12,'HEMATO-ONCOLOGIA'!I12,'TRANSPLANTE M.O'!I12,'MEDICINA 4'!I12,'MEDICINA 5'!I12,'MEDICINA 6'!I12,'MONITOREO EPILEPSIA '!I12,'RECOBRO '!I12,'QUEMADO GRAL'!I12,'QUEMADO INTENSIVO'!I12,U.T.I!I12,U.C.I!I12,ORTOPEDIA!I12,'AISLAMIENTO (COVID)'!I12)</f>
        <v>13</v>
      </c>
      <c r="J12" s="25">
        <f>SUM('CORTA EST. RESPIRATORIA'!J12,'RN INTERMEDIO '!J12,'RN INTENSIVO '!J12,'RN C. MINIMOS'!J12,'MEDICINA 1'!J12,'MEDICINA 2'!J12,'MEDICINA 3'!J12,'HEMATO-ONCOLOGIA'!J12,'TRANSPLANTE M.O'!J12,'MEDICINA 4'!J12,'MEDICINA 5'!J12,'MEDICINA 6'!J12,'MONITOREO EPILEPSIA '!J12,'RECOBRO '!J12,'QUEMADO GRAL'!J12,'QUEMADO INTENSIVO'!J12,U.T.I!J12,U.C.I!J12,ORTOPEDIA!J12,'AISLAMIENTO (COVID)'!J12)</f>
        <v>8</v>
      </c>
      <c r="K12" s="28">
        <f t="shared" si="22"/>
        <v>21</v>
      </c>
      <c r="L12" s="25">
        <f>SUM('CORTA EST. RESPIRATORIA'!L12,'RN INTERMEDIO '!L12,'RN INTENSIVO '!L12,'RN C. MINIMOS'!L12,'MEDICINA 1'!L12,'MEDICINA 2'!L12,'MEDICINA 3'!L12,'HEMATO-ONCOLOGIA'!L12,'TRANSPLANTE M.O'!L12,'MEDICINA 4'!L12,'MEDICINA 5'!L12,'MEDICINA 6'!L12,'MONITOREO EPILEPSIA '!L12,'RECOBRO '!L12,'QUEMADO GRAL'!L12,'QUEMADO INTENSIVO'!L12,U.T.I!L12,U.C.I!L12,ORTOPEDIA!L12,'AISLAMIENTO (COVID)'!L12)</f>
        <v>13</v>
      </c>
      <c r="M12" s="25">
        <f>SUM('CORTA EST. RESPIRATORIA'!M12,'RN INTERMEDIO '!M12,'RN INTENSIVO '!M12,'RN C. MINIMOS'!M12,'MEDICINA 1'!M12,'MEDICINA 2'!M12,'MEDICINA 3'!M12,'HEMATO-ONCOLOGIA'!M12,'TRANSPLANTE M.O'!M12,'MEDICINA 4'!M12,'MEDICINA 5'!M12,'MEDICINA 6'!M12,'MONITOREO EPILEPSIA '!M12,'RECOBRO '!M12,'QUEMADO GRAL'!M12,'QUEMADO INTENSIVO'!M12,U.T.I!M12,U.C.I!M12,ORTOPEDIA!M12,'AISLAMIENTO (COVID)'!M12)</f>
        <v>8</v>
      </c>
      <c r="N12" s="27">
        <f t="shared" si="23"/>
        <v>48</v>
      </c>
      <c r="O12" s="25">
        <f>SUM('CORTA EST. RESPIRATORIA'!O12,'RN INTERMEDIO '!O12,'RN INTENSIVO '!O12,'RN C. MINIMOS'!O12,'MEDICINA 1'!O12,'MEDICINA 2'!O12,'MEDICINA 3'!O12,'HEMATO-ONCOLOGIA'!O12,'TRANSPLANTE M.O'!O12,'MEDICINA 4'!O12,'MEDICINA 5'!O12,'MEDICINA 6'!O12,'MONITOREO EPILEPSIA '!O12,'RECOBRO '!O12,'QUEMADO GRAL'!O12,'QUEMADO INTENSIVO'!O12,U.T.I!O12,U.C.I!O12,ORTOPEDIA!O12,'AISLAMIENTO (COVID)'!O12)</f>
        <v>27</v>
      </c>
      <c r="P12" s="25">
        <f>SUM('CORTA EST. RESPIRATORIA'!P12,'RN INTERMEDIO '!P12,'RN INTENSIVO '!P12,'RN C. MINIMOS'!P12,'MEDICINA 1'!P12,'MEDICINA 2'!P12,'MEDICINA 3'!P12,'HEMATO-ONCOLOGIA'!P12,'TRANSPLANTE M.O'!P12,'MEDICINA 4'!P12,'MEDICINA 5'!P12,'MEDICINA 6'!P12,'MONITOREO EPILEPSIA '!P12,'RECOBRO '!P12,'QUEMADO GRAL'!P12,'QUEMADO INTENSIVO'!P12,U.T.I!P12,U.C.I!P12,ORTOPEDIA!P12,'AISLAMIENTO (COVID)'!P12)</f>
        <v>21</v>
      </c>
      <c r="Q12" s="196">
        <f t="shared" si="24"/>
        <v>3</v>
      </c>
      <c r="R12" s="164">
        <f>SUM('CORTA EST. RESPIRATORIA'!R12,'RN INTERMEDIO '!R12,'RN INTENSIVO '!R12,'RN C. MINIMOS'!R12,'MEDICINA 1'!R12,'MEDICINA 2'!R12,'MEDICINA 3'!R12,'HEMATO-ONCOLOGIA'!R12,'TRANSPLANTE M.O'!R12,'MEDICINA 4'!R12,'MEDICINA 5'!R12,'MEDICINA 6'!R12,'MONITOREO EPILEPSIA '!R12,'RECOBRO '!R12,'QUEMADO GRAL'!R12,'QUEMADO INTENSIVO'!R12,U.T.I!R12,U.C.I!R12,ORTOPEDIA!R12,'AISLAMIENTO (COVID)'!R12)</f>
        <v>3</v>
      </c>
      <c r="S12" s="25">
        <f>SUM('CORTA EST. RESPIRATORIA'!S12,'RN INTERMEDIO '!S12,'RN INTENSIVO '!S12,'RN C. MINIMOS'!S12,'MEDICINA 1'!S12,'MEDICINA 2'!S12,'MEDICINA 3'!S12,'HEMATO-ONCOLOGIA'!S12,'TRANSPLANTE M.O'!S12,'MEDICINA 4'!S12,'MEDICINA 5'!S12,'MEDICINA 6'!S12,'MONITOREO EPILEPSIA '!S12,'RECOBRO '!S12,'QUEMADO GRAL'!S12,'QUEMADO INTENSIVO'!S12,U.T.I!S12,U.C.I!S12,ORTOPEDIA!S12,'AISLAMIENTO (COVID)'!S12)</f>
        <v>0</v>
      </c>
      <c r="T12" s="25">
        <f>SUM('CORTA EST. RESPIRATORIA'!T12,'RN INTERMEDIO '!T12,'RN INTENSIVO '!T12,'RN C. MINIMOS'!T12,'MEDICINA 1'!T12,'MEDICINA 2'!T12,'MEDICINA 3'!T12,'HEMATO-ONCOLOGIA'!T12,'TRANSPLANTE M.O'!T12,'MEDICINA 4'!T12,'MEDICINA 5'!T12,'MEDICINA 6'!T12,'MONITOREO EPILEPSIA '!T12,'RECOBRO '!T12,'QUEMADO GRAL'!T12,'QUEMADO INTENSIVO'!T12,U.T.I!T12,U.C.I!T12,ORTOPEDIA!T12,'AISLAMIENTO (COVID)'!T12)</f>
        <v>634</v>
      </c>
      <c r="U12" s="25">
        <f>SUM('CORTA EST. RESPIRATORIA'!U12,'RN INTERMEDIO '!U12,'RN INTENSIVO '!U12,'RN C. MINIMOS'!U12,'MEDICINA 1'!U12,'MEDICINA 2'!U12,'MEDICINA 3'!U12,'HEMATO-ONCOLOGIA'!U12,'TRANSPLANTE M.O'!U12,'MEDICINA 4'!U12,'MEDICINA 5'!U12,'MEDICINA 6'!U12,'MONITOREO EPILEPSIA '!U12,'RECOBRO '!U12,'QUEMADO GRAL'!U12,'QUEMADO INTENSIVO'!U12,U.T.I!U12,U.C.I!U12,ORTOPEDIA!U12,'AISLAMIENTO (COVID)'!U12)</f>
        <v>440</v>
      </c>
      <c r="V12" s="25">
        <f>SUM('CORTA EST. RESPIRATORIA'!V12,'RN INTERMEDIO '!V12,'RN INTENSIVO '!V12,'RN C. MINIMOS'!V12,'MEDICINA 1'!V12,'MEDICINA 2'!V12,'MEDICINA 3'!V12,'HEMATO-ONCOLOGIA'!V12,'TRANSPLANTE M.O'!V12,'MEDICINA 4'!V12,'MEDICINA 5'!V12,'MEDICINA 6'!V12,'MONITOREO EPILEPSIA '!V12,'RECOBRO '!V12,'QUEMADO GRAL'!V12,'QUEMADO INTENSIVO'!V12,U.T.I!V12,U.C.I!V12,ORTOPEDIA!V12,'AISLAMIENTO (COVID)'!V12)</f>
        <v>194</v>
      </c>
      <c r="W12" s="194">
        <f t="shared" ref="W12:W16" si="27">SUM(X12:Y12)</f>
        <v>1</v>
      </c>
      <c r="X12" s="195">
        <f>SUM('CORTA EST. RESPIRATORIA'!X12,'RN INTERMEDIO '!X12,'RN INTENSIVO '!X12,'RN C. MINIMOS'!X12,'MEDICINA 1'!X12,'MEDICINA 2'!X12,'MEDICINA 3'!X12,'HEMATO-ONCOLOGIA'!X12,'TRANSPLANTE M.O'!X12,'MEDICINA 4'!X12,'MEDICINA 5'!X12,'MEDICINA 6'!X12,'MONITOREO EPILEPSIA '!X12,'RECOBRO '!X12,'QUEMADO GRAL'!X12,'QUEMADO INTENSIVO'!X12,U.T.I!X12,U.C.I!X12,ORTOPEDIA!X12)</f>
        <v>1</v>
      </c>
      <c r="Y12" s="195">
        <f>SUM('CORTA EST. RESPIRATORIA'!Y12,'RN INTERMEDIO '!Y15,'RN INTENSIVO '!Y15,'RN C. MINIMOS'!Y15,'MEDICINA 1'!Y15,'MEDICINA 2'!Y15,'MEDICINA 3'!Y15,'HEMATO-ONCOLOGIA'!Y15,'TRANSPLANTE M.O'!Y15,'MEDICINA 4'!Y15,'MEDICINA 5'!Y15,'MEDICINA 6'!Y15,'MONITOREO EPILEPSIA '!Y15,'RECOBRO '!Y15,'QUEMADO GRAL'!Y15,'QUEMADO INTENSIVO'!Y15,U.T.I!Y15,U.C.I!Y15,ORTOPEDIA!Y15)</f>
        <v>0</v>
      </c>
      <c r="Z12" s="150"/>
      <c r="AA12" s="106"/>
      <c r="AD12" s="226"/>
      <c r="AE12" s="224"/>
      <c r="AF12" s="224">
        <v>69</v>
      </c>
      <c r="AG12" s="2">
        <v>5</v>
      </c>
    </row>
    <row r="13" spans="1:33" s="2" customFormat="1" ht="15.95" customHeight="1">
      <c r="A13" s="24">
        <v>6</v>
      </c>
      <c r="B13" s="25">
        <f t="shared" si="25"/>
        <v>308</v>
      </c>
      <c r="C13" s="25">
        <f t="shared" si="26"/>
        <v>185</v>
      </c>
      <c r="D13" s="172">
        <f t="shared" si="26"/>
        <v>123</v>
      </c>
      <c r="E13" s="28">
        <f t="shared" si="20"/>
        <v>33</v>
      </c>
      <c r="F13" s="25">
        <f>SUM('CORTA EST. RESPIRATORIA'!F13,'RN INTERMEDIO '!F13,'RN INTENSIVO '!F13,'RN C. MINIMOS'!F13,'MEDICINA 1'!F13,'MEDICINA 2'!F13,'MEDICINA 3'!F13,'HEMATO-ONCOLOGIA'!F13,'TRANSPLANTE M.O'!F13,'MEDICINA 4'!F13,'MEDICINA 5'!F13,'MEDICINA 6'!F13,'MONITOREO EPILEPSIA '!F13,'RECOBRO '!F13,'QUEMADO GRAL'!F13,'QUEMADO INTENSIVO'!F13,U.T.I!F13,U.C.I!F13,ORTOPEDIA!F13,'AISLAMIENTO (COVID)'!F13)</f>
        <v>24</v>
      </c>
      <c r="G13" s="25">
        <f>SUM('CORTA EST. RESPIRATORIA'!G13,'RN INTERMEDIO '!G13,'RN INTENSIVO '!G13,'RN C. MINIMOS'!G13,'MEDICINA 1'!G13,'MEDICINA 2'!G13,'MEDICINA 3'!G13,'HEMATO-ONCOLOGIA'!G13,'TRANSPLANTE M.O'!G13,'MEDICINA 4'!G13,'MEDICINA 5'!G13,'MEDICINA 6'!G13,'MONITOREO EPILEPSIA '!G13,'RECOBRO '!G13,'QUEMADO GRAL'!G13,'QUEMADO INTENSIVO'!G13,U.T.I!G13,U.C.I!G13,ORTOPEDIA!G13,'AISLAMIENTO (COVID)'!G13)</f>
        <v>9</v>
      </c>
      <c r="H13" s="27">
        <f t="shared" si="21"/>
        <v>20</v>
      </c>
      <c r="I13" s="25">
        <f>SUM('CORTA EST. RESPIRATORIA'!I13,'RN INTERMEDIO '!I13,'RN INTENSIVO '!I13,'RN C. MINIMOS'!I13,'MEDICINA 1'!I13,'MEDICINA 2'!I13,'MEDICINA 3'!I13,'HEMATO-ONCOLOGIA'!I13,'TRANSPLANTE M.O'!I13,'MEDICINA 4'!I13,'MEDICINA 5'!I13,'MEDICINA 6'!I13,'MONITOREO EPILEPSIA '!I13,'RECOBRO '!I13,'QUEMADO GRAL'!I13,'QUEMADO INTENSIVO'!I13,U.T.I!I13,U.C.I!I13,ORTOPEDIA!I13,'AISLAMIENTO (COVID)'!I13)</f>
        <v>10</v>
      </c>
      <c r="J13" s="25">
        <f>SUM('CORTA EST. RESPIRATORIA'!J13,'RN INTERMEDIO '!J13,'RN INTENSIVO '!J13,'RN C. MINIMOS'!J13,'MEDICINA 1'!J13,'MEDICINA 2'!J13,'MEDICINA 3'!J13,'HEMATO-ONCOLOGIA'!J13,'TRANSPLANTE M.O'!J13,'MEDICINA 4'!J13,'MEDICINA 5'!J13,'MEDICINA 6'!J13,'MONITOREO EPILEPSIA '!J13,'RECOBRO '!J13,'QUEMADO GRAL'!J13,'QUEMADO INTENSIVO'!J13,U.T.I!J13,U.C.I!J13,ORTOPEDIA!J13,'AISLAMIENTO (COVID)'!J13)</f>
        <v>10</v>
      </c>
      <c r="K13" s="28">
        <f t="shared" si="22"/>
        <v>20</v>
      </c>
      <c r="L13" s="25">
        <f>SUM('CORTA EST. RESPIRATORIA'!L13,'RN INTERMEDIO '!L13,'RN INTENSIVO '!L13,'RN C. MINIMOS'!L13,'MEDICINA 1'!L13,'MEDICINA 2'!L13,'MEDICINA 3'!L13,'HEMATO-ONCOLOGIA'!L13,'TRANSPLANTE M.O'!L13,'MEDICINA 4'!L13,'MEDICINA 5'!L13,'MEDICINA 6'!L13,'MONITOREO EPILEPSIA '!L13,'RECOBRO '!L13,'QUEMADO GRAL'!L13,'QUEMADO INTENSIVO'!L13,U.T.I!L13,U.C.I!L13,ORTOPEDIA!L13,'AISLAMIENTO (COVID)'!L13)</f>
        <v>10</v>
      </c>
      <c r="M13" s="25">
        <f>SUM('CORTA EST. RESPIRATORIA'!M13,'RN INTERMEDIO '!M13,'RN INTENSIVO '!M13,'RN C. MINIMOS'!M13,'MEDICINA 1'!M13,'MEDICINA 2'!M13,'MEDICINA 3'!M13,'HEMATO-ONCOLOGIA'!M13,'TRANSPLANTE M.O'!M13,'MEDICINA 4'!M13,'MEDICINA 5'!M13,'MEDICINA 6'!M13,'MONITOREO EPILEPSIA '!M13,'RECOBRO '!M13,'QUEMADO GRAL'!M13,'QUEMADO INTENSIVO'!M13,U.T.I!M13,U.C.I!M13,ORTOPEDIA!M13,'AISLAMIENTO (COVID)'!M13)</f>
        <v>10</v>
      </c>
      <c r="N13" s="27">
        <f t="shared" si="23"/>
        <v>28</v>
      </c>
      <c r="O13" s="25">
        <f>SUM('CORTA EST. RESPIRATORIA'!O13,'RN INTERMEDIO '!O13,'RN INTENSIVO '!O13,'RN C. MINIMOS'!O13,'MEDICINA 1'!O13,'MEDICINA 2'!O13,'MEDICINA 3'!O13,'HEMATO-ONCOLOGIA'!O13,'TRANSPLANTE M.O'!O13,'MEDICINA 4'!O13,'MEDICINA 5'!O13,'MEDICINA 6'!O13,'MONITOREO EPILEPSIA '!O13,'RECOBRO '!O13,'QUEMADO GRAL'!O13,'QUEMADO INTENSIVO'!O13,U.T.I!O13,U.C.I!O13,ORTOPEDIA!O13,'AISLAMIENTO (COVID)'!O13)</f>
        <v>14</v>
      </c>
      <c r="P13" s="25">
        <f>SUM('CORTA EST. RESPIRATORIA'!P13,'RN INTERMEDIO '!P13,'RN INTENSIVO '!P13,'RN C. MINIMOS'!P13,'MEDICINA 1'!P13,'MEDICINA 2'!P13,'MEDICINA 3'!P13,'HEMATO-ONCOLOGIA'!P13,'TRANSPLANTE M.O'!P13,'MEDICINA 4'!P13,'MEDICINA 5'!P13,'MEDICINA 6'!P13,'MONITOREO EPILEPSIA '!P13,'RECOBRO '!P13,'QUEMADO GRAL'!P13,'QUEMADO INTENSIVO'!P13,U.T.I!P13,U.C.I!P13,ORTOPEDIA!P13,'AISLAMIENTO (COVID)'!P13)</f>
        <v>14</v>
      </c>
      <c r="Q13" s="196">
        <f t="shared" si="24"/>
        <v>0</v>
      </c>
      <c r="R13" s="164">
        <f>SUM('CORTA EST. RESPIRATORIA'!R13,'RN INTERMEDIO '!R13,'RN INTENSIVO '!R13,'RN C. MINIMOS'!R13,'MEDICINA 1'!R13,'MEDICINA 2'!R13,'MEDICINA 3'!R13,'HEMATO-ONCOLOGIA'!R13,'TRANSPLANTE M.O'!R13,'MEDICINA 4'!R13,'MEDICINA 5'!R13,'MEDICINA 6'!R13,'MONITOREO EPILEPSIA '!R13,'RECOBRO '!R13,'QUEMADO GRAL'!R13,'QUEMADO INTENSIVO'!R13,U.T.I!R13,U.C.I!R13,ORTOPEDIA!R13,'AISLAMIENTO (COVID)'!R13)</f>
        <v>0</v>
      </c>
      <c r="S13" s="25">
        <f>SUM('CORTA EST. RESPIRATORIA'!S13,'RN INTERMEDIO '!S13,'RN INTENSIVO '!S13,'RN C. MINIMOS'!S13,'MEDICINA 1'!S13,'MEDICINA 2'!S13,'MEDICINA 3'!S13,'HEMATO-ONCOLOGIA'!S13,'TRANSPLANTE M.O'!S13,'MEDICINA 4'!S13,'MEDICINA 5'!S13,'MEDICINA 6'!S13,'MONITOREO EPILEPSIA '!S13,'RECOBRO '!S13,'QUEMADO GRAL'!S13,'QUEMADO INTENSIVO'!S13,U.T.I!S13,U.C.I!S13,ORTOPEDIA!S13,'AISLAMIENTO (COVID)'!S13)</f>
        <v>0</v>
      </c>
      <c r="T13" s="25">
        <f>SUM('CORTA EST. RESPIRATORIA'!T13,'RN INTERMEDIO '!T13,'RN INTENSIVO '!T13,'RN C. MINIMOS'!T13,'MEDICINA 1'!T13,'MEDICINA 2'!T13,'MEDICINA 3'!T13,'HEMATO-ONCOLOGIA'!T13,'TRANSPLANTE M.O'!T13,'MEDICINA 4'!T13,'MEDICINA 5'!T13,'MEDICINA 6'!T13,'MONITOREO EPILEPSIA '!T13,'RECOBRO '!T13,'QUEMADO GRAL'!T13,'QUEMADO INTENSIVO'!T13,U.T.I!T13,U.C.I!T13,ORTOPEDIA!T13,'AISLAMIENTO (COVID)'!T13)</f>
        <v>142</v>
      </c>
      <c r="U13" s="25">
        <f>SUM('CORTA EST. RESPIRATORIA'!U13,'RN INTERMEDIO '!U13,'RN INTENSIVO '!U13,'RN C. MINIMOS'!U13,'MEDICINA 1'!U13,'MEDICINA 2'!U13,'MEDICINA 3'!U13,'HEMATO-ONCOLOGIA'!U13,'TRANSPLANTE M.O'!U13,'MEDICINA 4'!U13,'MEDICINA 5'!U13,'MEDICINA 6'!U13,'MONITOREO EPILEPSIA '!U13,'RECOBRO '!U13,'QUEMADO GRAL'!U13,'QUEMADO INTENSIVO'!U13,U.T.I!U13,U.C.I!U13,ORTOPEDIA!U13,'AISLAMIENTO (COVID)'!U13)</f>
        <v>83</v>
      </c>
      <c r="V13" s="25">
        <f>SUM('CORTA EST. RESPIRATORIA'!V13,'RN INTERMEDIO '!V13,'RN INTENSIVO '!V13,'RN C. MINIMOS'!V13,'MEDICINA 1'!V13,'MEDICINA 2'!V13,'MEDICINA 3'!V13,'HEMATO-ONCOLOGIA'!V13,'TRANSPLANTE M.O'!V13,'MEDICINA 4'!V13,'MEDICINA 5'!V13,'MEDICINA 6'!V13,'MONITOREO EPILEPSIA '!V13,'RECOBRO '!V13,'QUEMADO GRAL'!V13,'QUEMADO INTENSIVO'!V13,U.T.I!V13,U.C.I!V13,ORTOPEDIA!V13,'AISLAMIENTO (COVID)'!V13)</f>
        <v>59</v>
      </c>
      <c r="W13" s="194">
        <f t="shared" si="27"/>
        <v>0</v>
      </c>
      <c r="X13" s="195">
        <f>SUM('CORTA EST. RESPIRATORIA'!X13,'RN INTERMEDIO '!X16,'RN INTENSIVO '!X16,'RN C. MINIMOS'!X16,'MEDICINA 1'!X16,'MEDICINA 2'!X16,'MEDICINA 3'!X16,'HEMATO-ONCOLOGIA'!X16,'TRANSPLANTE M.O'!X16,'MEDICINA 4'!X16,'MEDICINA 5'!X16,'MEDICINA 6'!X16,'MONITOREO EPILEPSIA '!X16,'RECOBRO '!X16,'QUEMADO GRAL'!X16,'QUEMADO INTENSIVO'!X16,U.T.I!X16,U.C.I!X16,ORTOPEDIA!X16,'AISLAMIENTO (COVID)'!X16)</f>
        <v>0</v>
      </c>
      <c r="Y13" s="195">
        <f>SUM('CORTA EST. RESPIRATORIA'!Y13,'RN INTERMEDIO '!Y16,'RN INTENSIVO '!Y16,'RN C. MINIMOS'!Y16,'MEDICINA 1'!Y16,'MEDICINA 2'!Y16,'MEDICINA 3'!Y16,'HEMATO-ONCOLOGIA'!Y16,'TRANSPLANTE M.O'!Y16,'MEDICINA 4'!Y16,'MEDICINA 5'!Y16,'MEDICINA 6'!Y16,'MONITOREO EPILEPSIA '!Y16,'RECOBRO '!Y16,'QUEMADO GRAL'!Y16,'QUEMADO INTENSIVO'!Y16,U.T.I!Y16,U.C.I!Y16,ORTOPEDIA!Y16)</f>
        <v>0</v>
      </c>
      <c r="Z13" s="150"/>
      <c r="AA13" s="106"/>
      <c r="AD13" s="226"/>
      <c r="AE13" s="224"/>
      <c r="AF13" s="224">
        <v>112</v>
      </c>
      <c r="AG13" s="2">
        <v>6</v>
      </c>
    </row>
    <row r="14" spans="1:33" ht="15.95" customHeight="1">
      <c r="A14" s="24">
        <v>7</v>
      </c>
      <c r="B14" s="25">
        <f t="shared" si="25"/>
        <v>325</v>
      </c>
      <c r="C14" s="25">
        <f t="shared" si="26"/>
        <v>188</v>
      </c>
      <c r="D14" s="172">
        <f t="shared" si="26"/>
        <v>137</v>
      </c>
      <c r="E14" s="28">
        <f t="shared" ref="E14:E17" si="28">SUM(F14:G14)</f>
        <v>39</v>
      </c>
      <c r="F14" s="25">
        <f>SUM('CORTA EST. RESPIRATORIA'!F14,'RN INTERMEDIO '!F14,'RN INTENSIVO '!F14,'RN C. MINIMOS'!F14,'MEDICINA 1'!F14,'MEDICINA 2'!F14,'MEDICINA 3'!F14,'HEMATO-ONCOLOGIA'!F14,'TRANSPLANTE M.O'!F14,'MEDICINA 4'!F14,'MEDICINA 5'!F14,'MEDICINA 6'!F14,'MONITOREO EPILEPSIA '!F14,'RECOBRO '!F14,'QUEMADO GRAL'!F14,'QUEMADO INTENSIVO'!F14,U.T.I!F14,U.C.I!F14,ORTOPEDIA!F14,'AISLAMIENTO (COVID)'!F14)</f>
        <v>17</v>
      </c>
      <c r="G14" s="25">
        <f>SUM('CORTA EST. RESPIRATORIA'!G14,'RN INTERMEDIO '!G14,'RN INTENSIVO '!G14,'RN C. MINIMOS'!G14,'MEDICINA 1'!G14,'MEDICINA 2'!G14,'MEDICINA 3'!G14,'HEMATO-ONCOLOGIA'!G14,'TRANSPLANTE M.O'!G14,'MEDICINA 4'!G14,'MEDICINA 5'!G14,'MEDICINA 6'!G14,'MONITOREO EPILEPSIA '!G14,'RECOBRO '!G14,'QUEMADO GRAL'!G14,'QUEMADO INTENSIVO'!G14,U.T.I!G14,U.C.I!G14,ORTOPEDIA!G14,'AISLAMIENTO (COVID)'!G14)</f>
        <v>22</v>
      </c>
      <c r="H14" s="27">
        <f t="shared" ref="H14:H17" si="29">SUM(I14:J14)</f>
        <v>14</v>
      </c>
      <c r="I14" s="25">
        <f>SUM('CORTA EST. RESPIRATORIA'!I14,'RN INTERMEDIO '!I14,'RN INTENSIVO '!I14,'RN C. MINIMOS'!I14,'MEDICINA 1'!I14,'MEDICINA 2'!I14,'MEDICINA 3'!I14,'HEMATO-ONCOLOGIA'!I14,'TRANSPLANTE M.O'!I14,'MEDICINA 4'!I14,'MEDICINA 5'!I14,'MEDICINA 6'!I14,'MONITOREO EPILEPSIA '!I14,'RECOBRO '!I14,'QUEMADO GRAL'!I14,'QUEMADO INTENSIVO'!I14,U.T.I!I14,U.C.I!I14,ORTOPEDIA!I14,'AISLAMIENTO (COVID)'!I14)</f>
        <v>8</v>
      </c>
      <c r="J14" s="25">
        <f>SUM('CORTA EST. RESPIRATORIA'!J14,'RN INTERMEDIO '!J14,'RN INTENSIVO '!J14,'RN C. MINIMOS'!J14,'MEDICINA 1'!J14,'MEDICINA 2'!J14,'MEDICINA 3'!J14,'HEMATO-ONCOLOGIA'!J14,'TRANSPLANTE M.O'!J14,'MEDICINA 4'!J14,'MEDICINA 5'!J14,'MEDICINA 6'!J14,'MONITOREO EPILEPSIA '!J14,'RECOBRO '!J14,'QUEMADO GRAL'!J14,'QUEMADO INTENSIVO'!J14,U.T.I!J14,U.C.I!J14,ORTOPEDIA!J14,'AISLAMIENTO (COVID)'!J14)</f>
        <v>6</v>
      </c>
      <c r="K14" s="28">
        <f t="shared" ref="K14:K17" si="30">SUM(L14:M14)</f>
        <v>14</v>
      </c>
      <c r="L14" s="25">
        <f>SUM('CORTA EST. RESPIRATORIA'!L14,'RN INTERMEDIO '!L14,'RN INTENSIVO '!L14,'RN C. MINIMOS'!L14,'MEDICINA 1'!L14,'MEDICINA 2'!L14,'MEDICINA 3'!L14,'HEMATO-ONCOLOGIA'!L14,'TRANSPLANTE M.O'!L14,'MEDICINA 4'!L14,'MEDICINA 5'!L14,'MEDICINA 6'!L14,'MONITOREO EPILEPSIA '!L14,'RECOBRO '!L14,'QUEMADO GRAL'!L14,'QUEMADO INTENSIVO'!L14,U.T.I!L14,U.C.I!L14,ORTOPEDIA!L14,'AISLAMIENTO (COVID)'!L14)</f>
        <v>8</v>
      </c>
      <c r="M14" s="25">
        <f>SUM('CORTA EST. RESPIRATORIA'!M14,'RN INTERMEDIO '!M14,'RN INTENSIVO '!M14,'RN C. MINIMOS'!M14,'MEDICINA 1'!M14,'MEDICINA 2'!M14,'MEDICINA 3'!M14,'HEMATO-ONCOLOGIA'!M14,'TRANSPLANTE M.O'!M14,'MEDICINA 4'!M14,'MEDICINA 5'!M14,'MEDICINA 6'!M14,'MONITOREO EPILEPSIA '!M14,'RECOBRO '!M14,'QUEMADO GRAL'!M14,'QUEMADO INTENSIVO'!M14,U.T.I!M14,U.C.I!M14,ORTOPEDIA!M14,'AISLAMIENTO (COVID)'!M14)</f>
        <v>6</v>
      </c>
      <c r="N14" s="27">
        <f t="shared" ref="N14:N17" si="31">SUM(O14:P14)</f>
        <v>22</v>
      </c>
      <c r="O14" s="25">
        <f>SUM('CORTA EST. RESPIRATORIA'!O14,'RN INTERMEDIO '!O14,'RN INTENSIVO '!O14,'RN C. MINIMOS'!O14,'MEDICINA 1'!O14,'MEDICINA 2'!O14,'MEDICINA 3'!O14,'HEMATO-ONCOLOGIA'!O14,'TRANSPLANTE M.O'!O14,'MEDICINA 4'!O14,'MEDICINA 5'!O14,'MEDICINA 6'!O14,'MONITOREO EPILEPSIA '!O14,'RECOBRO '!O14,'QUEMADO GRAL'!O14,'QUEMADO INTENSIVO'!O14,U.T.I!O14,U.C.I!O14,ORTOPEDIA!O14,'AISLAMIENTO (COVID)'!O14)</f>
        <v>14</v>
      </c>
      <c r="P14" s="25">
        <f>SUM('CORTA EST. RESPIRATORIA'!P14,'RN INTERMEDIO '!P14,'RN INTENSIVO '!P14,'RN C. MINIMOS'!P14,'MEDICINA 1'!P14,'MEDICINA 2'!P14,'MEDICINA 3'!P14,'HEMATO-ONCOLOGIA'!P14,'TRANSPLANTE M.O'!P14,'MEDICINA 4'!P14,'MEDICINA 5'!P14,'MEDICINA 6'!P14,'MONITOREO EPILEPSIA '!P14,'RECOBRO '!P14,'QUEMADO GRAL'!P14,'QUEMADO INTENSIVO'!P14,U.T.I!P14,U.C.I!P14,ORTOPEDIA!P14,'AISLAMIENTO (COVID)'!P14)</f>
        <v>8</v>
      </c>
      <c r="Q14" s="206">
        <f t="shared" ref="Q14:Q17" si="32">SUM(R14:S14)</f>
        <v>0</v>
      </c>
      <c r="R14" s="158">
        <f>SUM('CORTA EST. RESPIRATORIA'!R14,'RN INTERMEDIO '!R14,'RN INTENSIVO '!R14,'RN C. MINIMOS'!R14,'MEDICINA 1'!R14,'MEDICINA 2'!R14,'MEDICINA 3'!R14,'HEMATO-ONCOLOGIA'!R14,'TRANSPLANTE M.O'!R14,'MEDICINA 4'!R14,'MEDICINA 5'!R14,'MEDICINA 6'!R14,'MONITOREO EPILEPSIA '!R14,'RECOBRO '!R14,'QUEMADO GRAL'!R14,'QUEMADO INTENSIVO'!R14,U.T.I!R14,U.C.I!R14,ORTOPEDIA!R14,'AISLAMIENTO (COVID)'!R14)</f>
        <v>0</v>
      </c>
      <c r="S14" s="158">
        <f>SUM('CORTA EST. RESPIRATORIA'!S14,'RN INTERMEDIO '!S14,'RN INTENSIVO '!S14,'RN C. MINIMOS'!S14,'MEDICINA 1'!S14,'MEDICINA 2'!S14,'MEDICINA 3'!S14,'HEMATO-ONCOLOGIA'!S14,'TRANSPLANTE M.O'!S14,'MEDICINA 4'!S14,'MEDICINA 5'!S14,'MEDICINA 6'!S14,'MONITOREO EPILEPSIA '!S14,'RECOBRO '!S14,'QUEMADO GRAL'!S14,'QUEMADO INTENSIVO'!S14,U.T.I!S14,U.C.I!S14,ORTOPEDIA!S14,'AISLAMIENTO (COVID)'!S14)</f>
        <v>0</v>
      </c>
      <c r="T14" s="25">
        <f>SUM('CORTA EST. RESPIRATORIA'!T14,'RN INTERMEDIO '!T14,'RN INTENSIVO '!T14,'RN C. MINIMOS'!T14,'MEDICINA 1'!T14,'MEDICINA 2'!T14,'MEDICINA 3'!T14,'HEMATO-ONCOLOGIA'!T14,'TRANSPLANTE M.O'!T14,'MEDICINA 4'!T14,'MEDICINA 5'!T14,'MEDICINA 6'!T14,'MONITOREO EPILEPSIA '!T14,'RECOBRO '!T14,'QUEMADO GRAL'!T14,'QUEMADO INTENSIVO'!T14,U.T.I!T14,U.C.I!T14,ORTOPEDIA!T14,'AISLAMIENTO (COVID)'!T14)</f>
        <v>115</v>
      </c>
      <c r="U14" s="25">
        <f>SUM('CORTA EST. RESPIRATORIA'!U14,'RN INTERMEDIO '!U14,'RN INTENSIVO '!U14,'RN C. MINIMOS'!U14,'MEDICINA 1'!U14,'MEDICINA 2'!U14,'MEDICINA 3'!U14,'HEMATO-ONCOLOGIA'!U14,'TRANSPLANTE M.O'!U14,'MEDICINA 4'!U14,'MEDICINA 5'!U14,'MEDICINA 6'!U14,'MONITOREO EPILEPSIA '!U14,'RECOBRO '!U14,'QUEMADO GRAL'!U14,'QUEMADO INTENSIVO'!U14,U.T.I!U14,U.C.I!U14,ORTOPEDIA!U14,'AISLAMIENTO (COVID)'!U14)</f>
        <v>51</v>
      </c>
      <c r="V14" s="25">
        <f>SUM('CORTA EST. RESPIRATORIA'!V14,'RN INTERMEDIO '!V14,'RN INTENSIVO '!V14,'RN C. MINIMOS'!V14,'MEDICINA 1'!V14,'MEDICINA 2'!V14,'MEDICINA 3'!V14,'HEMATO-ONCOLOGIA'!V14,'TRANSPLANTE M.O'!V14,'MEDICINA 4'!V14,'MEDICINA 5'!V14,'MEDICINA 6'!V14,'MONITOREO EPILEPSIA '!V14,'RECOBRO '!V14,'QUEMADO GRAL'!V14,'QUEMADO INTENSIVO'!V14,U.T.I!V14,U.C.I!V14,ORTOPEDIA!V14,'AISLAMIENTO (COVID)'!V14)</f>
        <v>64</v>
      </c>
      <c r="W14" s="194">
        <f t="shared" si="27"/>
        <v>0</v>
      </c>
      <c r="X14" s="158">
        <f>SUM('CORTA EST. RESPIRATORIA'!X14,'RN INTERMEDIO '!X14,'RN INTENSIVO '!X14,'RN C. MINIMOS'!X14,'MEDICINA 1'!X14,'MEDICINA 2'!X14,'MEDICINA 3'!X14,'HEMATO-ONCOLOGIA'!X14,'TRANSPLANTE M.O'!X14,'MEDICINA 4'!X14,'MEDICINA 5'!X14,'MEDICINA 6'!X14,'MONITOREO EPILEPSIA '!X14,'RECOBRO '!X14,'QUEMADO GRAL'!X14,'QUEMADO INTENSIVO'!X14,U.T.I!X14,U.C.I!X14,ORTOPEDIA!X14,'AISLAMIENTO (COVID)'!X14)</f>
        <v>0</v>
      </c>
      <c r="Y14" s="158">
        <f>SUM('CORTA EST. RESPIRATORIA'!Y14,'RN INTERMEDIO '!Y14,'RN INTENSIVO '!Y14,'RN C. MINIMOS'!Y14,'MEDICINA 1'!Y14,'MEDICINA 2'!Y14,'MEDICINA 3'!Y14,'HEMATO-ONCOLOGIA'!Y14,'TRANSPLANTE M.O'!Y14,'MEDICINA 4'!Y14,'MEDICINA 5'!Y14,'MEDICINA 6'!Y14,'MONITOREO EPILEPSIA '!Y14,'RECOBRO '!Y14,'QUEMADO GRAL'!Y14,'QUEMADO INTENSIVO'!Y14,U.T.I!Y14,U.C.I!Y14,ORTOPEDIA!Y14,'AISLAMIENTO (COVID)'!Y14)</f>
        <v>0</v>
      </c>
      <c r="Z14" s="150"/>
      <c r="AA14" s="106"/>
      <c r="AD14" s="226"/>
      <c r="AE14" s="224"/>
      <c r="AF14" s="224">
        <v>88</v>
      </c>
      <c r="AG14" s="2">
        <v>7</v>
      </c>
    </row>
    <row r="15" spans="1:33" s="2" customFormat="1" ht="15.95" customHeight="1">
      <c r="A15" s="24">
        <v>8</v>
      </c>
      <c r="B15" s="25">
        <f t="shared" si="25"/>
        <v>309</v>
      </c>
      <c r="C15" s="25">
        <f t="shared" si="26"/>
        <v>175</v>
      </c>
      <c r="D15" s="172">
        <f t="shared" si="26"/>
        <v>134</v>
      </c>
      <c r="E15" s="28">
        <f t="shared" si="28"/>
        <v>43</v>
      </c>
      <c r="F15" s="25">
        <f>SUM('CORTA EST. RESPIRATORIA'!F15,'RN INTERMEDIO '!F15,'RN INTENSIVO '!F15,'RN C. MINIMOS'!F15,'MEDICINA 1'!F15,'MEDICINA 2'!F15,'MEDICINA 3'!F15,'HEMATO-ONCOLOGIA'!F15,'TRANSPLANTE M.O'!F15,'MEDICINA 4'!F15,'MEDICINA 5'!F15,'MEDICINA 6'!F15,'MONITOREO EPILEPSIA '!F15,'RECOBRO '!F15,'QUEMADO GRAL'!F15,'QUEMADO INTENSIVO'!F15,U.T.I!F15,U.C.I!F15,ORTOPEDIA!F15,'AISLAMIENTO (COVID)'!F15)</f>
        <v>23</v>
      </c>
      <c r="G15" s="25">
        <f>SUM('CORTA EST. RESPIRATORIA'!G15,'RN INTERMEDIO '!G15,'RN INTENSIVO '!G15,'RN C. MINIMOS'!G15,'MEDICINA 1'!G15,'MEDICINA 2'!G15,'MEDICINA 3'!G15,'HEMATO-ONCOLOGIA'!G15,'TRANSPLANTE M.O'!G15,'MEDICINA 4'!G15,'MEDICINA 5'!G15,'MEDICINA 6'!G15,'MONITOREO EPILEPSIA '!G15,'RECOBRO '!G15,'QUEMADO GRAL'!G15,'QUEMADO INTENSIVO'!G15,U.T.I!G15,U.C.I!G15,ORTOPEDIA!G15,'AISLAMIENTO (COVID)'!G15)</f>
        <v>20</v>
      </c>
      <c r="H15" s="27">
        <f t="shared" si="29"/>
        <v>10</v>
      </c>
      <c r="I15" s="25">
        <f>SUM('CORTA EST. RESPIRATORIA'!I15,'RN INTERMEDIO '!I15,'RN INTENSIVO '!I15,'RN C. MINIMOS'!I15,'MEDICINA 1'!I15,'MEDICINA 2'!I15,'MEDICINA 3'!I15,'HEMATO-ONCOLOGIA'!I15,'TRANSPLANTE M.O'!I15,'MEDICINA 4'!I15,'MEDICINA 5'!I15,'MEDICINA 6'!I15,'MONITOREO EPILEPSIA '!I15,'RECOBRO '!I15,'QUEMADO GRAL'!I15,'QUEMADO INTENSIVO'!I15,U.T.I!I15,U.C.I!I15,ORTOPEDIA!I15,'AISLAMIENTO (COVID)'!I15)</f>
        <v>5</v>
      </c>
      <c r="J15" s="25">
        <f>SUM('CORTA EST. RESPIRATORIA'!J15,'RN INTERMEDIO '!J15,'RN INTENSIVO '!J15,'RN C. MINIMOS'!J15,'MEDICINA 1'!J15,'MEDICINA 2'!J15,'MEDICINA 3'!J15,'HEMATO-ONCOLOGIA'!J15,'TRANSPLANTE M.O'!J15,'MEDICINA 4'!J15,'MEDICINA 5'!J15,'MEDICINA 6'!J15,'MONITOREO EPILEPSIA '!J15,'RECOBRO '!J15,'QUEMADO GRAL'!J15,'QUEMADO INTENSIVO'!J15,U.T.I!J15,U.C.I!J15,ORTOPEDIA!J15,'AISLAMIENTO (COVID)'!J15)</f>
        <v>5</v>
      </c>
      <c r="K15" s="28">
        <f t="shared" si="30"/>
        <v>10</v>
      </c>
      <c r="L15" s="25">
        <f>SUM('CORTA EST. RESPIRATORIA'!L15,'RN INTERMEDIO '!L15,'RN INTENSIVO '!L15,'RN C. MINIMOS'!L15,'MEDICINA 1'!L15,'MEDICINA 2'!L15,'MEDICINA 3'!L15,'HEMATO-ONCOLOGIA'!L15,'TRANSPLANTE M.O'!L15,'MEDICINA 4'!L15,'MEDICINA 5'!L15,'MEDICINA 6'!L15,'MONITOREO EPILEPSIA '!L15,'RECOBRO '!L15,'QUEMADO GRAL'!L15,'QUEMADO INTENSIVO'!L15,U.T.I!L15,U.C.I!L15,ORTOPEDIA!L15,'AISLAMIENTO (COVID)'!L15)</f>
        <v>5</v>
      </c>
      <c r="M15" s="25">
        <f>SUM('CORTA EST. RESPIRATORIA'!M15,'RN INTERMEDIO '!M15,'RN INTENSIVO '!M15,'RN C. MINIMOS'!M15,'MEDICINA 1'!M15,'MEDICINA 2'!M15,'MEDICINA 3'!M15,'HEMATO-ONCOLOGIA'!M15,'TRANSPLANTE M.O'!M15,'MEDICINA 4'!M15,'MEDICINA 5'!M15,'MEDICINA 6'!M15,'MONITOREO EPILEPSIA '!M15,'RECOBRO '!M15,'QUEMADO GRAL'!M15,'QUEMADO INTENSIVO'!M15,U.T.I!M15,U.C.I!M15,ORTOPEDIA!M15,'AISLAMIENTO (COVID)'!M15)</f>
        <v>5</v>
      </c>
      <c r="N15" s="27">
        <f t="shared" si="31"/>
        <v>58</v>
      </c>
      <c r="O15" s="25">
        <f>SUM('CORTA EST. RESPIRATORIA'!O15,'RN INTERMEDIO '!O15,'RN INTENSIVO '!O15,'RN C. MINIMOS'!O15,'MEDICINA 1'!O15,'MEDICINA 2'!O15,'MEDICINA 3'!O15,'HEMATO-ONCOLOGIA'!O15,'TRANSPLANTE M.O'!O15,'MEDICINA 4'!O15,'MEDICINA 5'!O15,'MEDICINA 6'!O15,'MONITOREO EPILEPSIA '!O15,'RECOBRO '!O15,'QUEMADO GRAL'!O15,'QUEMADO INTENSIVO'!O15,U.T.I!O15,U.C.I!O15,ORTOPEDIA!O15,'AISLAMIENTO (COVID)'!O15)</f>
        <v>36</v>
      </c>
      <c r="P15" s="25">
        <f>SUM('CORTA EST. RESPIRATORIA'!P15,'RN INTERMEDIO '!P15,'RN INTENSIVO '!P15,'RN C. MINIMOS'!P15,'MEDICINA 1'!P15,'MEDICINA 2'!P15,'MEDICINA 3'!P15,'HEMATO-ONCOLOGIA'!P15,'TRANSPLANTE M.O'!P15,'MEDICINA 4'!P15,'MEDICINA 5'!P15,'MEDICINA 6'!P15,'MONITOREO EPILEPSIA '!P15,'RECOBRO '!P15,'QUEMADO GRAL'!P15,'QUEMADO INTENSIVO'!P15,U.T.I!P15,U.C.I!P15,ORTOPEDIA!P15,'AISLAMIENTO (COVID)'!P15)</f>
        <v>22</v>
      </c>
      <c r="Q15" s="196">
        <f t="shared" si="32"/>
        <v>1</v>
      </c>
      <c r="R15" s="25">
        <f>SUM('CORTA EST. RESPIRATORIA'!R15,'RN INTERMEDIO '!R15,'RN INTENSIVO '!R15,'RN C. MINIMOS'!R15,'MEDICINA 1'!R15,'MEDICINA 2'!R15,'MEDICINA 3'!R15,'HEMATO-ONCOLOGIA'!R15,'TRANSPLANTE M.O'!R15,'MEDICINA 4'!R15,'MEDICINA 5'!R15,'MEDICINA 6'!R15,'MONITOREO EPILEPSIA '!R15,'RECOBRO '!R15,'QUEMADO GRAL'!R15,'QUEMADO INTENSIVO'!R15,U.T.I!R15,U.C.I!R15,ORTOPEDIA!R15,'AISLAMIENTO (COVID)'!R15)</f>
        <v>0</v>
      </c>
      <c r="S15" s="25">
        <f>SUM('CORTA EST. RESPIRATORIA'!S15,'RN INTERMEDIO '!S15,'RN INTENSIVO '!S15,'RN C. MINIMOS'!S15,'MEDICINA 1'!S15,'MEDICINA 2'!S15,'MEDICINA 3'!S15,'HEMATO-ONCOLOGIA'!S15,'TRANSPLANTE M.O'!S15,'MEDICINA 4'!S15,'MEDICINA 5'!S15,'MEDICINA 6'!S15,'MONITOREO EPILEPSIA '!S15,'RECOBRO '!S15,'QUEMADO GRAL'!S15,'QUEMADO INTENSIVO'!S15,U.T.I!S15,U.C.I!S15,ORTOPEDIA!S15,'AISLAMIENTO (COVID)'!S15)</f>
        <v>1</v>
      </c>
      <c r="T15" s="25">
        <f>SUM('CORTA EST. RESPIRATORIA'!T15,'RN INTERMEDIO '!T15,'RN INTENSIVO '!T15,'RN C. MINIMOS'!T15,'MEDICINA 1'!T15,'MEDICINA 2'!T15,'MEDICINA 3'!T15,'HEMATO-ONCOLOGIA'!T15,'TRANSPLANTE M.O'!T15,'MEDICINA 4'!T15,'MEDICINA 5'!T15,'MEDICINA 6'!T15,'MONITOREO EPILEPSIA '!T15,'RECOBRO '!T15,'QUEMADO GRAL'!T15,'QUEMADO INTENSIVO'!T15,U.T.I!T15,U.C.I!T15,ORTOPEDIA!T15,'AISLAMIENTO (COVID)'!T15)</f>
        <v>430</v>
      </c>
      <c r="U15" s="25">
        <f>SUM('CORTA EST. RESPIRATORIA'!U15,'RN INTERMEDIO '!U15,'RN INTENSIVO '!U15,'RN C. MINIMOS'!U15,'MEDICINA 1'!U15,'MEDICINA 2'!U15,'MEDICINA 3'!U15,'HEMATO-ONCOLOGIA'!U15,'TRANSPLANTE M.O'!U15,'MEDICINA 4'!U15,'MEDICINA 5'!U15,'MEDICINA 6'!U15,'MONITOREO EPILEPSIA '!U15,'RECOBRO '!U15,'QUEMADO GRAL'!U15,'QUEMADO INTENSIVO'!U15,U.T.I!U15,U.C.I!U15,ORTOPEDIA!U15,'AISLAMIENTO (COVID)'!U15)</f>
        <v>272</v>
      </c>
      <c r="V15" s="25">
        <f>SUM('CORTA EST. RESPIRATORIA'!V15,'RN INTERMEDIO '!V15,'RN INTENSIVO '!V15,'RN C. MINIMOS'!V15,'MEDICINA 1'!V15,'MEDICINA 2'!V15,'MEDICINA 3'!V15,'HEMATO-ONCOLOGIA'!V15,'TRANSPLANTE M.O'!V15,'MEDICINA 4'!V15,'MEDICINA 5'!V15,'MEDICINA 6'!V15,'MONITOREO EPILEPSIA '!V15,'RECOBRO '!V15,'QUEMADO GRAL'!V15,'QUEMADO INTENSIVO'!V15,U.T.I!V15,U.C.I!V15,ORTOPEDIA!V15,'AISLAMIENTO (COVID)'!V15)</f>
        <v>158</v>
      </c>
      <c r="W15" s="194">
        <f t="shared" si="27"/>
        <v>0</v>
      </c>
      <c r="X15" s="25">
        <f>SUM('CORTA EST. RESPIRATORIA'!X15,'RN INTERMEDIO '!X15,'RN INTENSIVO '!X15,'RN C. MINIMOS'!X15,'MEDICINA 1'!X15,'MEDICINA 2'!X15,'MEDICINA 3'!X15,'HEMATO-ONCOLOGIA'!X15,'TRANSPLANTE M.O'!X15,'MEDICINA 4'!X15,'MEDICINA 5'!X15,'MEDICINA 6'!X15,'MONITOREO EPILEPSIA '!X15,'RECOBRO '!X15,'QUEMADO GRAL'!X15,'QUEMADO INTENSIVO'!X15,U.T.I!X15,U.C.I!X15,ORTOPEDIA!X15,'AISLAMIENTO (COVID)'!X15)</f>
        <v>0</v>
      </c>
      <c r="Y15" s="25">
        <f>SUM('CORTA EST. RESPIRATORIA'!Y15,'RN INTERMEDIO '!Y15,'RN INTENSIVO '!Y15,'RN C. MINIMOS'!Y15,'MEDICINA 1'!Y15,'MEDICINA 2'!Y15,'MEDICINA 3'!Y15,'HEMATO-ONCOLOGIA'!Y15,'TRANSPLANTE M.O'!Y15,'MEDICINA 4'!Y15,'MEDICINA 5'!Y15,'MEDICINA 6'!Y15,'MONITOREO EPILEPSIA '!Y15,'RECOBRO '!Y15,'QUEMADO GRAL'!Y15,'QUEMADO INTENSIVO'!Y15,U.T.I!Y15,U.C.I!Y15,ORTOPEDIA!Y15,'AISLAMIENTO (COVID)'!Y15)</f>
        <v>0</v>
      </c>
      <c r="Z15" s="150"/>
      <c r="AA15" s="106"/>
      <c r="AD15" s="226"/>
      <c r="AE15" s="224"/>
      <c r="AF15" s="224">
        <v>22</v>
      </c>
      <c r="AG15" s="2">
        <v>8</v>
      </c>
    </row>
    <row r="16" spans="1:33" s="2" customFormat="1" ht="15.95" customHeight="1">
      <c r="A16" s="24">
        <v>9</v>
      </c>
      <c r="B16" s="25">
        <f t="shared" si="25"/>
        <v>311</v>
      </c>
      <c r="C16" s="25">
        <f t="shared" si="26"/>
        <v>179</v>
      </c>
      <c r="D16" s="172">
        <f t="shared" si="26"/>
        <v>132</v>
      </c>
      <c r="E16" s="204">
        <f t="shared" si="28"/>
        <v>27</v>
      </c>
      <c r="F16" s="25">
        <f>SUM('CORTA EST. RESPIRATORIA'!F16,'RN INTERMEDIO '!F16,'RN INTENSIVO '!F16,'RN C. MINIMOS'!F16,'MEDICINA 1'!F16,'MEDICINA 2'!F16,'MEDICINA 3'!F16,'HEMATO-ONCOLOGIA'!F16,'TRANSPLANTE M.O'!F16,'MEDICINA 4'!F16,'MEDICINA 5'!F16,'MEDICINA 6'!F16,'MONITOREO EPILEPSIA '!F16,'RECOBRO '!F16,'QUEMADO GRAL'!F16,'QUEMADO INTENSIVO'!F16,U.T.I!F16,U.C.I!F16,ORTOPEDIA!F16,'AISLAMIENTO (COVID)'!F16)</f>
        <v>19</v>
      </c>
      <c r="G16" s="25">
        <f>SUM('CORTA EST. RESPIRATORIA'!G16,'RN INTERMEDIO '!G16,'RN INTENSIVO '!G16,'RN C. MINIMOS'!G16,'MEDICINA 1'!G16,'MEDICINA 2'!G16,'MEDICINA 3'!G16,'HEMATO-ONCOLOGIA'!G16,'TRANSPLANTE M.O'!G16,'MEDICINA 4'!G16,'MEDICINA 5'!G16,'MEDICINA 6'!G16,'MONITOREO EPILEPSIA '!G16,'RECOBRO '!G16,'QUEMADO GRAL'!G16,'QUEMADO INTENSIVO'!G16,U.T.I!G16,U.C.I!G16,ORTOPEDIA!G16,'AISLAMIENTO (COVID)'!G16)</f>
        <v>8</v>
      </c>
      <c r="H16" s="205">
        <f t="shared" si="29"/>
        <v>6</v>
      </c>
      <c r="I16" s="25">
        <f>SUM('CORTA EST. RESPIRATORIA'!I16,'RN INTERMEDIO '!I16,'RN INTENSIVO '!I16,'RN C. MINIMOS'!I16,'MEDICINA 1'!I16,'MEDICINA 2'!I16,'MEDICINA 3'!I16,'HEMATO-ONCOLOGIA'!I16,'TRANSPLANTE M.O'!I16,'MEDICINA 4'!I16,'MEDICINA 5'!I16,'MEDICINA 6'!I16,'MONITOREO EPILEPSIA '!I16,'RECOBRO '!I16,'QUEMADO GRAL'!I16,'QUEMADO INTENSIVO'!I16,U.T.I!I16,U.C.I!I16,ORTOPEDIA!I16,'AISLAMIENTO (COVID)'!I16)</f>
        <v>4</v>
      </c>
      <c r="J16" s="25">
        <f>SUM('CORTA EST. RESPIRATORIA'!J16,'RN INTERMEDIO '!J16,'RN INTENSIVO '!J16,'RN C. MINIMOS'!J16,'MEDICINA 1'!J16,'MEDICINA 2'!J16,'MEDICINA 3'!J16,'HEMATO-ONCOLOGIA'!J16,'TRANSPLANTE M.O'!J16,'MEDICINA 4'!J16,'MEDICINA 5'!J16,'MEDICINA 6'!J16,'MONITOREO EPILEPSIA '!J16,'RECOBRO '!J16,'QUEMADO GRAL'!J16,'QUEMADO INTENSIVO'!J16,U.T.I!J16,U.C.I!J16,ORTOPEDIA!J16,'AISLAMIENTO (COVID)'!J16)</f>
        <v>2</v>
      </c>
      <c r="K16" s="28">
        <f t="shared" si="30"/>
        <v>6</v>
      </c>
      <c r="L16" s="25">
        <f>SUM('CORTA EST. RESPIRATORIA'!L16,'RN INTERMEDIO '!L16,'RN INTENSIVO '!L16,'RN C. MINIMOS'!L16,'MEDICINA 1'!L16,'MEDICINA 2'!L16,'MEDICINA 3'!L16,'HEMATO-ONCOLOGIA'!L16,'TRANSPLANTE M.O'!L16,'MEDICINA 4'!L16,'MEDICINA 5'!L16,'MEDICINA 6'!L16,'MONITOREO EPILEPSIA '!L16,'RECOBRO '!L16,'QUEMADO GRAL'!L16,'QUEMADO INTENSIVO'!L16,U.T.I!L16,U.C.I!L16,ORTOPEDIA!L16,'AISLAMIENTO (COVID)'!L16)</f>
        <v>4</v>
      </c>
      <c r="M16" s="25">
        <f>SUM('CORTA EST. RESPIRATORIA'!M16,'RN INTERMEDIO '!M16,'RN INTENSIVO '!M16,'RN C. MINIMOS'!M16,'MEDICINA 1'!M16,'MEDICINA 2'!M16,'MEDICINA 3'!M16,'HEMATO-ONCOLOGIA'!M16,'TRANSPLANTE M.O'!M16,'MEDICINA 4'!M16,'MEDICINA 5'!M16,'MEDICINA 6'!M16,'MONITOREO EPILEPSIA '!M16,'RECOBRO '!M16,'QUEMADO GRAL'!M16,'QUEMADO INTENSIVO'!M16,U.T.I!M16,U.C.I!M16,ORTOPEDIA!M16,'AISLAMIENTO (COVID)'!M16)</f>
        <v>2</v>
      </c>
      <c r="N16" s="27">
        <f t="shared" si="31"/>
        <v>24</v>
      </c>
      <c r="O16" s="25">
        <f>SUM('CORTA EST. RESPIRATORIA'!O16,'RN INTERMEDIO '!O16,'RN INTENSIVO '!O16,'RN C. MINIMOS'!O16,'MEDICINA 1'!O16,'MEDICINA 2'!O16,'MEDICINA 3'!O16,'HEMATO-ONCOLOGIA'!O16,'TRANSPLANTE M.O'!O16,'MEDICINA 4'!O16,'MEDICINA 5'!O16,'MEDICINA 6'!O16,'MONITOREO EPILEPSIA '!O16,'RECOBRO '!O16,'QUEMADO GRAL'!O16,'QUEMADO INTENSIVO'!O16,U.T.I!O16,U.C.I!O16,ORTOPEDIA!O16,'AISLAMIENTO (COVID)'!O16)</f>
        <v>15</v>
      </c>
      <c r="P16" s="25">
        <f>SUM('CORTA EST. RESPIRATORIA'!P16,'RN INTERMEDIO '!P16,'RN INTENSIVO '!P16,'RN C. MINIMOS'!P16,'MEDICINA 1'!P16,'MEDICINA 2'!P16,'MEDICINA 3'!P16,'HEMATO-ONCOLOGIA'!P16,'TRANSPLANTE M.O'!P16,'MEDICINA 4'!P16,'MEDICINA 5'!P16,'MEDICINA 6'!P16,'MONITOREO EPILEPSIA '!P16,'RECOBRO '!P16,'QUEMADO GRAL'!P16,'QUEMADO INTENSIVO'!P16,U.T.I!P16,U.C.I!P16,ORTOPEDIA!P16,'AISLAMIENTO (COVID)'!P16)</f>
        <v>9</v>
      </c>
      <c r="Q16" s="196">
        <f t="shared" si="32"/>
        <v>1</v>
      </c>
      <c r="R16" s="25">
        <f>SUM('CORTA EST. RESPIRATORIA'!R16,'RN INTERMEDIO '!R16,'RN INTENSIVO '!R16,'RN C. MINIMOS'!R16,'MEDICINA 1'!R16,'MEDICINA 2'!R16,'MEDICINA 3'!R16,'HEMATO-ONCOLOGIA'!R16,'TRANSPLANTE M.O'!R16,'MEDICINA 4'!R16,'MEDICINA 5'!R16,'MEDICINA 6'!R16,'MONITOREO EPILEPSIA '!R16,'RECOBRO '!R16,'QUEMADO GRAL'!R16,'QUEMADO INTENSIVO'!R16,U.T.I!R16,U.C.I!R16,ORTOPEDIA!R16,'AISLAMIENTO (COVID)'!R16)</f>
        <v>0</v>
      </c>
      <c r="S16" s="25">
        <f>SUM('CORTA EST. RESPIRATORIA'!S16,'RN INTERMEDIO '!S16,'RN INTENSIVO '!S16,'RN C. MINIMOS'!S16,'MEDICINA 1'!S16,'MEDICINA 2'!S16,'MEDICINA 3'!S16,'HEMATO-ONCOLOGIA'!S16,'TRANSPLANTE M.O'!S16,'MEDICINA 4'!S16,'MEDICINA 5'!S16,'MEDICINA 6'!S16,'MONITOREO EPILEPSIA '!S16,'RECOBRO '!S16,'QUEMADO GRAL'!S16,'QUEMADO INTENSIVO'!S16,U.T.I!S16,U.C.I!S16,ORTOPEDIA!S16,'AISLAMIENTO (COVID)'!S16)</f>
        <v>1</v>
      </c>
      <c r="T16" s="25">
        <f>SUM('CORTA EST. RESPIRATORIA'!T16,'RN INTERMEDIO '!T16,'RN INTENSIVO '!T16,'RN C. MINIMOS'!T16,'MEDICINA 1'!T16,'MEDICINA 2'!T16,'MEDICINA 3'!T16,'HEMATO-ONCOLOGIA'!T16,'TRANSPLANTE M.O'!T16,'MEDICINA 4'!T16,'MEDICINA 5'!T16,'MEDICINA 6'!T16,'MONITOREO EPILEPSIA '!T16,'RECOBRO '!T16,'QUEMADO GRAL'!T16,'QUEMADO INTENSIVO'!T16,U.T.I!T16,U.C.I!T16,ORTOPEDIA!T16,'AISLAMIENTO (COVID)'!T16)</f>
        <v>123</v>
      </c>
      <c r="U16" s="25">
        <f>SUM('CORTA EST. RESPIRATORIA'!U16,'RN INTERMEDIO '!U16,'RN INTENSIVO '!U16,'RN C. MINIMOS'!U16,'MEDICINA 1'!U16,'MEDICINA 2'!U16,'MEDICINA 3'!U16,'HEMATO-ONCOLOGIA'!U16,'TRANSPLANTE M.O'!U16,'MEDICINA 4'!U16,'MEDICINA 5'!U16,'MEDICINA 6'!U16,'MONITOREO EPILEPSIA '!U16,'RECOBRO '!U16,'QUEMADO GRAL'!U16,'QUEMADO INTENSIVO'!U16,U.T.I!U16,U.C.I!U16,ORTOPEDIA!U16,'AISLAMIENTO (COVID)'!U16)</f>
        <v>59</v>
      </c>
      <c r="V16" s="25">
        <f>SUM('CORTA EST. RESPIRATORIA'!V16,'RN INTERMEDIO '!V16,'RN INTENSIVO '!V16,'RN C. MINIMOS'!V16,'MEDICINA 1'!V16,'MEDICINA 2'!V16,'MEDICINA 3'!V16,'HEMATO-ONCOLOGIA'!V16,'TRANSPLANTE M.O'!V16,'MEDICINA 4'!V16,'MEDICINA 5'!V16,'MEDICINA 6'!V16,'MONITOREO EPILEPSIA '!V16,'RECOBRO '!V16,'QUEMADO GRAL'!V16,'QUEMADO INTENSIVO'!V16,U.T.I!V16,U.C.I!V16,ORTOPEDIA!V16,'AISLAMIENTO (COVID)'!V16)</f>
        <v>64</v>
      </c>
      <c r="W16" s="28">
        <f t="shared" si="27"/>
        <v>0</v>
      </c>
      <c r="X16" s="25">
        <f>SUM('CORTA EST. RESPIRATORIA'!X16,'RN INTERMEDIO '!X16,'RN INTENSIVO '!X16,'RN C. MINIMOS'!X16,'MEDICINA 1'!X16,'MEDICINA 2'!X16,'MEDICINA 3'!X16,'HEMATO-ONCOLOGIA'!X16,'TRANSPLANTE M.O'!X16,'MEDICINA 4'!X16,'MEDICINA 5'!X16,'MEDICINA 6'!X16,'MONITOREO EPILEPSIA '!X16,'RECOBRO '!X16,'QUEMADO GRAL'!X16,'QUEMADO INTENSIVO'!X16,U.T.I!X16,U.C.I!X16,ORTOPEDIA!X16,'AISLAMIENTO (COVID)'!X16)</f>
        <v>0</v>
      </c>
      <c r="Y16" s="25">
        <f>SUM('CORTA EST. RESPIRATORIA'!Y16,'RN INTERMEDIO '!Y16,'RN INTENSIVO '!Y16,'RN C. MINIMOS'!Y16,'MEDICINA 1'!Y16,'MEDICINA 2'!Y16,'MEDICINA 3'!Y16,'HEMATO-ONCOLOGIA'!Y16,'TRANSPLANTE M.O'!Y16,'MEDICINA 4'!Y16,'MEDICINA 5'!Y16,'MEDICINA 6'!Y16,'MONITOREO EPILEPSIA '!Y16,'RECOBRO '!Y16,'QUEMADO GRAL'!Y16,'QUEMADO INTENSIVO'!Y16,U.T.I!Y16,U.C.I!Y16,ORTOPEDIA!Y16,'AISLAMIENTO (COVID)'!Y16)</f>
        <v>0</v>
      </c>
      <c r="Z16" s="150"/>
      <c r="AA16" s="106"/>
      <c r="AD16" s="226"/>
      <c r="AE16" s="224"/>
      <c r="AF16" s="224">
        <v>24</v>
      </c>
      <c r="AG16" s="2">
        <v>9</v>
      </c>
    </row>
    <row r="17" spans="1:33" s="2" customFormat="1" ht="15.95" customHeight="1" thickBot="1">
      <c r="A17" s="24">
        <v>10</v>
      </c>
      <c r="B17" s="25">
        <f t="shared" si="25"/>
        <v>329</v>
      </c>
      <c r="C17" s="25">
        <f t="shared" si="26"/>
        <v>191</v>
      </c>
      <c r="D17" s="172">
        <f t="shared" si="26"/>
        <v>138</v>
      </c>
      <c r="E17" s="201">
        <f t="shared" si="28"/>
        <v>31</v>
      </c>
      <c r="F17" s="202">
        <f>SUM('CORTA EST. RESPIRATORIA'!F17,'RN INTERMEDIO '!F17,'RN INTENSIVO '!F17,'RN C. MINIMOS'!F17,'MEDICINA 1'!F17,'MEDICINA 2'!F17,'MEDICINA 3'!F17,'HEMATO-ONCOLOGIA'!F17,'TRANSPLANTE M.O'!F17,'MEDICINA 4'!F17,'MEDICINA 5'!F17,'MEDICINA 6'!F17,'MONITOREO EPILEPSIA '!F17,'RECOBRO '!F17,'QUEMADO GRAL'!F17,'QUEMADO INTENSIVO'!F17,U.T.I!F17,U.C.I!F17,ORTOPEDIA!F17,'AISLAMIENTO (COVID)'!F17)</f>
        <v>18</v>
      </c>
      <c r="G17" s="202">
        <f>SUM('CORTA EST. RESPIRATORIA'!G17,'RN INTERMEDIO '!G17,'RN INTENSIVO '!G17,'RN C. MINIMOS'!G17,'MEDICINA 1'!G17,'MEDICINA 2'!G17,'MEDICINA 3'!G17,'HEMATO-ONCOLOGIA'!G17,'TRANSPLANTE M.O'!G17,'MEDICINA 4'!G17,'MEDICINA 5'!G17,'MEDICINA 6'!G17,'MONITOREO EPILEPSIA '!G17,'RECOBRO '!G17,'QUEMADO GRAL'!G17,'QUEMADO INTENSIVO'!G17,U.T.I!G17,U.C.I!G17,ORTOPEDIA!G17,'AISLAMIENTO (COVID)'!G17)</f>
        <v>13</v>
      </c>
      <c r="H17" s="203">
        <f t="shared" si="29"/>
        <v>13</v>
      </c>
      <c r="I17" s="202">
        <f>SUM('CORTA EST. RESPIRATORIA'!I17,'RN INTERMEDIO '!I17,'RN INTENSIVO '!I17,'RN C. MINIMOS'!I17,'MEDICINA 1'!I17,'MEDICINA 2'!I17,'MEDICINA 3'!I17,'HEMATO-ONCOLOGIA'!I17,'TRANSPLANTE M.O'!I17,'MEDICINA 4'!I17,'MEDICINA 5'!I17,'MEDICINA 6'!I17,'MONITOREO EPILEPSIA '!I17,'RECOBRO '!I17,'QUEMADO GRAL'!I17,'QUEMADO INTENSIVO'!I17,U.T.I!I17,U.C.I!I17,ORTOPEDIA!I20,'AISLAMIENTO (COVID)'!I17)</f>
        <v>8</v>
      </c>
      <c r="J17" s="202">
        <f>SUM('CORTA EST. RESPIRATORIA'!J17,'RN INTERMEDIO '!J17,'RN INTENSIVO '!J17,'RN C. MINIMOS'!J17,'MEDICINA 1'!J17,'MEDICINA 2'!J17,'MEDICINA 3'!J17,'HEMATO-ONCOLOGIA'!J17,'TRANSPLANTE M.O'!J17,'MEDICINA 4'!J17,'MEDICINA 5'!J17,'MEDICINA 6'!J17,'MONITOREO EPILEPSIA '!J17,'RECOBRO '!J17,'QUEMADO GRAL'!J17,'QUEMADO INTENSIVO'!J17,U.T.I!J17,U.C.I!J17,ORTOPEDIA!J17,'AISLAMIENTO (COVID)'!J17)</f>
        <v>5</v>
      </c>
      <c r="K17" s="28">
        <f t="shared" si="30"/>
        <v>13</v>
      </c>
      <c r="L17" s="202">
        <f>SUM('CORTA EST. RESPIRATORIA'!L17,'RN INTERMEDIO '!L17,'RN INTENSIVO '!L17,'RN C. MINIMOS'!L17,'MEDICINA 1'!L17,'MEDICINA 2'!L17,'MEDICINA 3'!L17,'HEMATO-ONCOLOGIA'!L17,'TRANSPLANTE M.O'!L17,'MEDICINA 4'!L17,'MEDICINA 5'!L17,'MEDICINA 6'!L17,'MONITOREO EPILEPSIA '!L17,'RECOBRO '!L17,'QUEMADO GRAL'!L17,'QUEMADO INTENSIVO'!L17,U.T.I!L17,U.C.I!L17,ORTOPEDIA!L17,'AISLAMIENTO (COVID)'!L17)</f>
        <v>8</v>
      </c>
      <c r="M17" s="202">
        <f>SUM('CORTA EST. RESPIRATORIA'!M17,'RN INTERMEDIO '!M17,'RN INTENSIVO '!M17,'RN C. MINIMOS'!M17,'MEDICINA 1'!M17,'MEDICINA 2'!M17,'MEDICINA 3'!M17,'HEMATO-ONCOLOGIA'!M17,'TRANSPLANTE M.O'!M17,'MEDICINA 4'!M17,'MEDICINA 5'!M17,'MEDICINA 6'!M17,'MONITOREO EPILEPSIA '!M17,'RECOBRO '!M17,'QUEMADO GRAL'!M17,'QUEMADO INTENSIVO'!M17,U.T.I!M17,U.C.I!M17,ORTOPEDIA!M20,'AISLAMIENTO (COVID)'!M17)</f>
        <v>5</v>
      </c>
      <c r="N17" s="27">
        <f t="shared" si="31"/>
        <v>13</v>
      </c>
      <c r="O17" s="202">
        <f>SUM('CORTA EST. RESPIRATORIA'!O17,'RN INTERMEDIO '!O17,'RN INTENSIVO '!O17,'RN C. MINIMOS'!O17,'MEDICINA 1'!O17,'MEDICINA 2'!O17,'MEDICINA 3'!O17,'HEMATO-ONCOLOGIA'!O17,'TRANSPLANTE M.O'!O17,'MEDICINA 4'!O17,'MEDICINA 5'!O17,'MEDICINA 6'!O17,'MONITOREO EPILEPSIA '!O17,'RECOBRO '!O17,'QUEMADO GRAL'!O17,'QUEMADO INTENSIVO'!O17,U.T.I!O17,U.C.I!O17,ORTOPEDIA!O17,'AISLAMIENTO (COVID)'!O17)</f>
        <v>6</v>
      </c>
      <c r="P17" s="202">
        <f>SUM('CORTA EST. RESPIRATORIA'!P17,'RN INTERMEDIO '!P17,'RN INTENSIVO '!P17,'RN C. MINIMOS'!P17,'MEDICINA 1'!P17,'MEDICINA 2'!P17,'MEDICINA 3'!P17,'HEMATO-ONCOLOGIA'!P17,'TRANSPLANTE M.O'!P17,'MEDICINA 4'!P17,'MEDICINA 5'!P17,'MEDICINA 6'!P17,'MONITOREO EPILEPSIA '!P17,'RECOBRO '!P17,'QUEMADO GRAL'!P17,'QUEMADO INTENSIVO'!P17,U.T.I!P17,U.C.I!P17,ORTOPEDIA!P17,'AISLAMIENTO (COVID)'!P17)</f>
        <v>7</v>
      </c>
      <c r="Q17" s="196">
        <f t="shared" si="32"/>
        <v>0</v>
      </c>
      <c r="R17" s="202">
        <f>SUM('CORTA EST. RESPIRATORIA'!R17,'RN INTERMEDIO '!R17,'RN INTENSIVO '!R17,'RN C. MINIMOS'!R17,'MEDICINA 1'!R17,'MEDICINA 2'!R17,'MEDICINA 3'!R17,'HEMATO-ONCOLOGIA'!R17,'TRANSPLANTE M.O'!R17,'MEDICINA 4'!R17,'MEDICINA 5'!R17,'MEDICINA 6'!R17,'MONITOREO EPILEPSIA '!R17,'RECOBRO '!R17,'QUEMADO GRAL'!R17,'QUEMADO INTENSIVO'!R17,U.T.I!R17,U.C.I!R17,ORTOPEDIA!R20,'AISLAMIENTO (COVID)'!R17)</f>
        <v>0</v>
      </c>
      <c r="S17" s="237">
        <f>SUM('CORTA EST. RESPIRATORIA'!S17,'RN INTERMEDIO '!S17,'RN INTENSIVO '!S17,'RN C. MINIMOS'!S17,'MEDICINA 1'!S17,'MEDICINA 2'!S17,'MEDICINA 3'!S17,'HEMATO-ONCOLOGIA'!S17,'TRANSPLANTE M.O'!S17,'MEDICINA 4'!S17,'MEDICINA 5'!S17,'MEDICINA 6'!S17,'MONITOREO EPILEPSIA '!S17,'RECOBRO '!S17,'QUEMADO GRAL'!S17,'QUEMADO INTENSIVO'!S17,U.T.I!S17,U.C.I!S17,ORTOPEDIA!S20,'AISLAMIENTO (COVID)'!S17)</f>
        <v>0</v>
      </c>
      <c r="T17" s="25">
        <f>SUM('CORTA EST. RESPIRATORIA'!T17,'RN INTERMEDIO '!T17,'RN INTENSIVO '!T17,'RN C. MINIMOS'!T17,'MEDICINA 1'!T17,'MEDICINA 2'!T17,'MEDICINA 3'!T17,'HEMATO-ONCOLOGIA'!T17,'TRANSPLANTE M.O'!T17,'MEDICINA 4'!T17,'MEDICINA 5'!T17,'MEDICINA 6'!T17,'MONITOREO EPILEPSIA '!T17,'RECOBRO '!T17,'QUEMADO GRAL'!T17,'QUEMADO INTENSIVO'!T17,U.T.I!T17,U.C.I!T17,ORTOPEDIA!T17,'AISLAMIENTO (COVID)'!T17)</f>
        <v>129</v>
      </c>
      <c r="U17" s="25">
        <f>SUM('CORTA EST. RESPIRATORIA'!U17,'RN INTERMEDIO '!U17,'RN INTENSIVO '!U17,'RN C. MINIMOS'!U17,'MEDICINA 1'!U17,'MEDICINA 2'!U17,'MEDICINA 3'!U17,'HEMATO-ONCOLOGIA'!U17,'TRANSPLANTE M.O'!U17,'MEDICINA 4'!U17,'MEDICINA 5'!U17,'MEDICINA 6'!U17,'MONITOREO EPILEPSIA '!U17,'RECOBRO '!U17,'QUEMADO GRAL'!U17,'QUEMADO INTENSIVO'!U17,U.T.I!U17,U.C.I!U17,ORTOPEDIA!U17,'AISLAMIENTO (COVID)'!U17)</f>
        <v>87</v>
      </c>
      <c r="V17" s="25">
        <f>SUM('CORTA EST. RESPIRATORIA'!V17,'RN INTERMEDIO '!V17,'RN INTENSIVO '!V17,'RN C. MINIMOS'!V17,'MEDICINA 1'!V17,'MEDICINA 2'!V17,'MEDICINA 3'!V17,'HEMATO-ONCOLOGIA'!V17,'TRANSPLANTE M.O'!V17,'MEDICINA 4'!V17,'MEDICINA 5'!V17,'MEDICINA 6'!V17,'MONITOREO EPILEPSIA '!V17,'RECOBRO '!V17,'QUEMADO GRAL'!V17,'QUEMADO INTENSIVO'!V17,U.T.I!V17,U.C.I!V17,ORTOPEDIA!V17,'AISLAMIENTO (COVID)'!V17)</f>
        <v>42</v>
      </c>
      <c r="W17" s="28">
        <f>SUM(X17:Y17)</f>
        <v>0</v>
      </c>
      <c r="X17" s="237">
        <f>SUM('CORTA EST. RESPIRATORIA'!X17,'RN INTERMEDIO '!X17,'RN INTENSIVO '!X17,'RN C. MINIMOS'!X17,'MEDICINA 1'!X17,'MEDICINA 2'!X17,'MEDICINA 3'!X17,'HEMATO-ONCOLOGIA'!X17,'TRANSPLANTE M.O'!X17,'MEDICINA 4'!X17,'MEDICINA 5'!X17,'MEDICINA 6'!X17,'MONITOREO EPILEPSIA '!X17,'RECOBRO '!X17,'QUEMADO GRAL'!X17,'QUEMADO INTENSIVO'!X17,U.T.I!X17,U.C.I!X17,ORTOPEDIA!X20,'AISLAMIENTO (COVID)'!X17)</f>
        <v>0</v>
      </c>
      <c r="Y17" s="237">
        <f>SUM('CORTA EST. RESPIRATORIA'!Y17,'RN INTERMEDIO '!Y17,'RN INTENSIVO '!Y17,'RN C. MINIMOS'!Y17,'MEDICINA 1'!Y17,'MEDICINA 2'!Y17,'MEDICINA 3'!Y17,'HEMATO-ONCOLOGIA'!Y17,'TRANSPLANTE M.O'!Y17,'MEDICINA 4'!Y17,'MEDICINA 5'!Y17,'MEDICINA 6'!Y17,'MONITOREO EPILEPSIA '!Y17,'RECOBRO '!Y17,'QUEMADO GRAL'!Y17,'QUEMADO INTENSIVO'!Y17,U.T.I!Y17,U.C.I!Y17,ORTOPEDIA!Y20,'AISLAMIENTO (COVID)'!Y17)</f>
        <v>0</v>
      </c>
      <c r="Z17" s="150"/>
      <c r="AA17" s="106"/>
      <c r="AD17" s="228"/>
      <c r="AE17" s="224"/>
      <c r="AF17" s="224">
        <v>90</v>
      </c>
      <c r="AG17" s="2">
        <v>10</v>
      </c>
    </row>
    <row r="18" spans="1:33" s="2" customFormat="1" ht="15.95" customHeight="1" thickBot="1">
      <c r="A18" s="107"/>
      <c r="B18" s="108">
        <f>SUM(B11:B17)</f>
        <v>2198</v>
      </c>
      <c r="C18" s="108">
        <f>SUM(C11:C17)</f>
        <v>1272</v>
      </c>
      <c r="D18" s="173">
        <f>SUM(D11:D17)</f>
        <v>926</v>
      </c>
      <c r="E18" s="197">
        <f>SUM(E11:E17)</f>
        <v>258</v>
      </c>
      <c r="F18" s="198">
        <f t="shared" ref="F18:S18" si="33">SUM(F11:F17)</f>
        <v>154</v>
      </c>
      <c r="G18" s="199">
        <f>SUM(G11:G17)</f>
        <v>104</v>
      </c>
      <c r="H18" s="200">
        <f>SUM(H11:H17)</f>
        <v>99</v>
      </c>
      <c r="I18" s="108">
        <f>SUM(I11:I17)</f>
        <v>58</v>
      </c>
      <c r="J18" s="109">
        <f>SUM(J11:J17)</f>
        <v>41</v>
      </c>
      <c r="K18" s="110">
        <f t="shared" si="33"/>
        <v>99</v>
      </c>
      <c r="L18" s="108">
        <f t="shared" si="33"/>
        <v>58</v>
      </c>
      <c r="M18" s="109">
        <f t="shared" si="33"/>
        <v>41</v>
      </c>
      <c r="N18" s="110">
        <f t="shared" si="33"/>
        <v>244</v>
      </c>
      <c r="O18" s="108">
        <f>SUM(O11:O17)</f>
        <v>145</v>
      </c>
      <c r="P18" s="109">
        <f>SUM(P11:P17)</f>
        <v>99</v>
      </c>
      <c r="Q18" s="110">
        <f t="shared" si="33"/>
        <v>5</v>
      </c>
      <c r="R18" s="108">
        <f t="shared" si="33"/>
        <v>3</v>
      </c>
      <c r="S18" s="145">
        <f t="shared" si="33"/>
        <v>2</v>
      </c>
      <c r="T18" s="209">
        <f>SUM('CORTA EST. RESPIRATORIA'!T18,'RN INTERMEDIO '!T18,'RN INTENSIVO '!T18,'RN C. MINIMOS'!T18,'MEDICINA 1'!T18,'MEDICINA 2'!T18,'MEDICINA 3'!T18,'HEMATO-ONCOLOGIA'!T18,'TRANSPLANTE M.O'!T18,'MEDICINA 4'!T18,'MEDICINA 5'!T18,'MEDICINA 6'!T18,'MONITOREO EPILEPSIA '!T18,'RECOBRO '!T18,'QUEMADO GRAL'!T18,'QUEMADO INTENSIVO'!T18,U.T.I!T18,U.C.I!T18,ORTOPEDIA!T18,'AISLAMIENTO (COVID)'!T18)</f>
        <v>1890</v>
      </c>
      <c r="U18" s="209">
        <f>SUM('CORTA EST. RESPIRATORIA'!U18,'RN INTERMEDIO '!U18,'RN INTENSIVO '!U18,'RN C. MINIMOS'!U18,'MEDICINA 1'!U18,'MEDICINA 2'!U18,'MEDICINA 3'!U18,'HEMATO-ONCOLOGIA'!U18,'TRANSPLANTE M.O'!U18,'MEDICINA 4'!U18,'MEDICINA 5'!U18,'MEDICINA 6'!U18,'MONITOREO EPILEPSIA '!U18,'RECOBRO '!U18,'QUEMADO GRAL'!U18,'QUEMADO INTENSIVO'!U18,U.T.I!U18,U.C.I!U18,ORTOPEDIA!U18,'AISLAMIENTO (COVID)'!U18)</f>
        <v>1237</v>
      </c>
      <c r="V18" s="209">
        <f>SUM('CORTA EST. RESPIRATORIA'!V18,'RN INTERMEDIO '!V18,'RN INTENSIVO '!V18,'RN C. MINIMOS'!V18,'MEDICINA 1'!V18,'MEDICINA 2'!V18,'MEDICINA 3'!V18,'HEMATO-ONCOLOGIA'!V18,'TRANSPLANTE M.O'!V18,'MEDICINA 4'!V18,'MEDICINA 5'!V18,'MEDICINA 6'!V18,'MONITOREO EPILEPSIA '!V18,'RECOBRO '!V18,'QUEMADO GRAL'!V18,'QUEMADO INTENSIVO'!V18,U.T.I!V18,U.C.I!V18,ORTOPEDIA!V18,'AISLAMIENTO (COVID)'!V18)</f>
        <v>653</v>
      </c>
      <c r="W18" s="238">
        <f t="shared" ref="W18" si="34">SUM(W11:W17)</f>
        <v>1</v>
      </c>
      <c r="X18" s="235">
        <f t="shared" ref="X18:Y18" si="35">SUM(X11:X17)</f>
        <v>1</v>
      </c>
      <c r="Y18" s="235">
        <f t="shared" si="35"/>
        <v>0</v>
      </c>
      <c r="Z18" s="151">
        <f>SUM(Z12:Z16)</f>
        <v>0</v>
      </c>
      <c r="AA18" s="112">
        <f>SUM(AA12:AA16)</f>
        <v>0</v>
      </c>
      <c r="AD18" s="228"/>
      <c r="AE18" s="224"/>
      <c r="AF18" s="224">
        <v>90</v>
      </c>
      <c r="AG18" s="2">
        <v>11</v>
      </c>
    </row>
    <row r="19" spans="1:33" s="2" customFormat="1" ht="15.95" customHeight="1">
      <c r="A19" s="128">
        <v>11</v>
      </c>
      <c r="B19" s="25">
        <f>SUM(C19:D19)</f>
        <v>309</v>
      </c>
      <c r="C19" s="25">
        <f>SUM(C17,F19,I19)-SUM(L19,O19,R19)</f>
        <v>182</v>
      </c>
      <c r="D19" s="172">
        <f>SUM(D17,G19,J19)-SUM(M19,P19,S19)</f>
        <v>127</v>
      </c>
      <c r="E19" s="28">
        <f t="shared" ref="E19:E25" si="36">SUM(F19:G19)</f>
        <v>29</v>
      </c>
      <c r="F19" s="25">
        <f>SUM('CORTA EST. RESPIRATORIA'!F19,'RN INTERMEDIO '!F19,'RN INTENSIVO '!F19,'RN C. MINIMOS'!F19,'MEDICINA 1'!F19,'MEDICINA 2'!F19,'MEDICINA 3'!F19,'HEMATO-ONCOLOGIA'!F19,'TRANSPLANTE M.O'!F19,'MEDICINA 4'!F19,'MEDICINA 5'!F19,'MEDICINA 6'!F19,'MONITOREO EPILEPSIA '!F19,'RECOBRO '!F19,'QUEMADO GRAL'!F19,'QUEMADO INTENSIVO'!F19,U.T.I!F19,U.C.I!F19,ORTOPEDIA!F19,'AISLAMIENTO (COVID)'!F19)</f>
        <v>17</v>
      </c>
      <c r="G19" s="25">
        <f>SUM('CORTA EST. RESPIRATORIA'!G19,'RN INTERMEDIO '!G19,'RN INTENSIVO '!G19,'RN C. MINIMOS'!G19,'MEDICINA 1'!G19,'MEDICINA 2'!G19,'MEDICINA 3'!G19,'HEMATO-ONCOLOGIA'!G19,'TRANSPLANTE M.O'!G19,'MEDICINA 4'!G19,'MEDICINA 5'!G19,'MEDICINA 6'!G19,'MONITOREO EPILEPSIA '!G19,'RECOBRO '!G19,'QUEMADO GRAL'!G19,'QUEMADO INTENSIVO'!G19,U.T.I!G19,U.C.I!G19,ORTOPEDIA!G19,'AISLAMIENTO (COVID)'!G19)</f>
        <v>12</v>
      </c>
      <c r="H19" s="28">
        <f t="shared" ref="H19:H25" si="37">SUM(I19:J19)</f>
        <v>10</v>
      </c>
      <c r="I19" s="25">
        <f>SUM('CORTA EST. RESPIRATORIA'!I19,'RN INTERMEDIO '!I19,'RN INTENSIVO '!I19,'RN C. MINIMOS'!I19,'MEDICINA 1'!I19,'MEDICINA 2'!I19,'MEDICINA 3'!I19,'HEMATO-ONCOLOGIA'!I19,'TRANSPLANTE M.O'!I19,'MEDICINA 4'!I19,'MEDICINA 5'!I19,'MEDICINA 6'!I19,'MONITOREO EPILEPSIA '!I19,'RECOBRO '!I19,'QUEMADO GRAL'!I19,'QUEMADO INTENSIVO'!I19,U.T.I!I19,U.C.I!I19,ORTOPEDIA!I19,'AISLAMIENTO (COVID)'!I19)</f>
        <v>7</v>
      </c>
      <c r="J19" s="25">
        <f>SUM('CORTA EST. RESPIRATORIA'!J19,'RN INTERMEDIO '!J19,'RN INTENSIVO '!J19,'RN C. MINIMOS'!J19,'MEDICINA 1'!J19,'MEDICINA 2'!J19,'MEDICINA 3'!J19,'HEMATO-ONCOLOGIA'!J19,'TRANSPLANTE M.O'!J19,'MEDICINA 4'!J19,'MEDICINA 5'!J19,'MEDICINA 6'!J19,'MONITOREO EPILEPSIA '!J19,'RECOBRO '!J19,'QUEMADO GRAL'!J19,'QUEMADO INTENSIVO'!J19,U.T.I!J19,U.C.I!J19,ORTOPEDIA!J19,'AISLAMIENTO (COVID)'!J19)</f>
        <v>3</v>
      </c>
      <c r="K19" s="27">
        <f t="shared" ref="K19:K25" si="38">SUM(L19:M19)</f>
        <v>10</v>
      </c>
      <c r="L19" s="25">
        <f>SUM('CORTA EST. RESPIRATORIA'!L19,'RN INTERMEDIO '!L19,'RN INTENSIVO '!L19,'RN C. MINIMOS'!L19,'MEDICINA 1'!L19,'MEDICINA 2'!L19,'MEDICINA 3'!L19,'HEMATO-ONCOLOGIA'!L19,'TRANSPLANTE M.O'!L19,'MEDICINA 4'!L19,'MEDICINA 5'!L19,'MEDICINA 6'!L19,'MONITOREO EPILEPSIA '!L19,'RECOBRO '!L19,'QUEMADO GRAL'!L19,'QUEMADO INTENSIVO'!L19,U.T.I!L19,U.C.I!L19,ORTOPEDIA!L19,'AISLAMIENTO (COVID)'!L19)</f>
        <v>7</v>
      </c>
      <c r="M19" s="25">
        <f>SUM('CORTA EST. RESPIRATORIA'!M19,'RN INTERMEDIO '!M19,'RN INTENSIVO '!M19,'RN C. MINIMOS'!M19,'MEDICINA 1'!M19,'MEDICINA 2'!M19,'MEDICINA 3'!M19,'HEMATO-ONCOLOGIA'!M19,'TRANSPLANTE M.O'!M19,'MEDICINA 4'!M19,'MEDICINA 5'!M19,'MEDICINA 6'!M19,'MONITOREO EPILEPSIA '!M19,'RECOBRO '!M19,'QUEMADO GRAL'!M19,'QUEMADO INTENSIVO'!M19,U.T.I!M19,U.C.I!M19,ORTOPEDIA!M19,'AISLAMIENTO (COVID)'!M19)</f>
        <v>3</v>
      </c>
      <c r="N19" s="27">
        <f t="shared" ref="N19:N25" si="39">SUM(O19:P19)</f>
        <v>49</v>
      </c>
      <c r="O19" s="25">
        <f>SUM('CORTA EST. RESPIRATORIA'!O19,'RN INTERMEDIO '!O19,'RN INTENSIVO '!O19,'RN C. MINIMOS'!O19,'MEDICINA 1'!O19,'MEDICINA 2'!O19,'MEDICINA 3'!O19,'HEMATO-ONCOLOGIA'!O19,'TRANSPLANTE M.O'!O19,'MEDICINA 4'!O19,'MEDICINA 5'!O19,'MEDICINA 6'!O19,'MONITOREO EPILEPSIA '!O19,'RECOBRO '!O19,'QUEMADO GRAL'!O19,'QUEMADO INTENSIVO'!O19,U.T.I!O19,U.C.I!O19,ORTOPEDIA!O19,'AISLAMIENTO (COVID)'!O19)</f>
        <v>26</v>
      </c>
      <c r="P19" s="25">
        <f>SUM('CORTA EST. RESPIRATORIA'!P19,'RN INTERMEDIO '!P19,'RN INTENSIVO '!P19,'RN C. MINIMOS'!P19,'MEDICINA 1'!P19,'MEDICINA 2'!P19,'MEDICINA 3'!P19,'HEMATO-ONCOLOGIA'!P19,'TRANSPLANTE M.O'!P19,'MEDICINA 4'!P19,'MEDICINA 5'!P19,'MEDICINA 6'!P19,'MONITOREO EPILEPSIA '!P19,'RECOBRO '!P19,'QUEMADO GRAL'!P19,'QUEMADO INTENSIVO'!P19,U.T.I!P19,U.C.I!P19,ORTOPEDIA!P19,'AISLAMIENTO (COVID)'!P19)</f>
        <v>23</v>
      </c>
      <c r="Q19" s="27">
        <f t="shared" ref="Q19:Q25" si="40">SUM(R19:S19)</f>
        <v>0</v>
      </c>
      <c r="R19" s="25">
        <f>SUM('CORTA EST. RESPIRATORIA'!R19,'RN INTERMEDIO '!R19,'RN INTENSIVO '!R19,'RN C. MINIMOS'!R19,'MEDICINA 1'!R19,'MEDICINA 2'!R19,'MEDICINA 3'!R19,'HEMATO-ONCOLOGIA'!R19,'TRANSPLANTE M.O'!R19,'MEDICINA 4'!R19,'MEDICINA 5'!R19,'MEDICINA 6'!R19,'MONITOREO EPILEPSIA '!R19,'RECOBRO '!R19,'QUEMADO GRAL'!R19,'QUEMADO INTENSIVO'!R19,U.T.I!R19,U.C.I!R19,ORTOPEDIA!R19,'AISLAMIENTO (COVID)'!R19)</f>
        <v>0</v>
      </c>
      <c r="S19" s="25">
        <f>SUM('CORTA EST. RESPIRATORIA'!S19,'RN INTERMEDIO '!S19,'RN INTENSIVO '!S19,'RN C. MINIMOS'!S19,'MEDICINA 1'!S19,'MEDICINA 2'!S19,'MEDICINA 3'!S19,'HEMATO-ONCOLOGIA'!S19,'TRANSPLANTE M.O'!S19,'MEDICINA 4'!S19,'MEDICINA 5'!S19,'MEDICINA 6'!S19,'MONITOREO EPILEPSIA '!S19,'RECOBRO '!S19,'QUEMADO GRAL'!S19,'QUEMADO INTENSIVO'!S19,U.T.I!S19,U.C.I!S19,ORTOPEDIA!S19,'AISLAMIENTO (COVID)'!S19)</f>
        <v>0</v>
      </c>
      <c r="T19" s="25">
        <f>SUM('CORTA EST. RESPIRATORIA'!T19,'RN INTERMEDIO '!T19,'RN INTENSIVO '!T19,'RN C. MINIMOS'!T19,'MEDICINA 1'!T19,'MEDICINA 2'!T19,'MEDICINA 3'!T19,'HEMATO-ONCOLOGIA'!T19,'TRANSPLANTE M.O'!T19,'MEDICINA 4'!T19,'MEDICINA 5'!T19,'MEDICINA 6'!T19,'MONITOREO EPILEPSIA '!T19,'RECOBRO '!T19,'QUEMADO GRAL'!T19,'QUEMADO INTENSIVO'!T19,U.T.I!T19,U.C.I!T19,ORTOPEDIA!T19,'AISLAMIENTO (COVID)'!T19)</f>
        <v>426</v>
      </c>
      <c r="U19" s="25">
        <f>SUM('CORTA EST. RESPIRATORIA'!U19,'RN INTERMEDIO '!U19,'RN INTENSIVO '!U19,'RN C. MINIMOS'!U19,'MEDICINA 1'!U19,'MEDICINA 2'!U19,'MEDICINA 3'!U19,'HEMATO-ONCOLOGIA'!U19,'TRANSPLANTE M.O'!U19,'MEDICINA 4'!U19,'MEDICINA 5'!U19,'MEDICINA 6'!U19,'MONITOREO EPILEPSIA '!U19,'RECOBRO '!U19,'QUEMADO GRAL'!U19,'QUEMADO INTENSIVO'!U19,U.T.I!U19,U.C.I!U19,ORTOPEDIA!U19,'AISLAMIENTO (COVID)'!U19)</f>
        <v>232</v>
      </c>
      <c r="V19" s="25">
        <f>SUM('CORTA EST. RESPIRATORIA'!V19,'RN INTERMEDIO '!V19,'RN INTENSIVO '!V19,'RN C. MINIMOS'!V19,'MEDICINA 1'!V19,'MEDICINA 2'!V19,'MEDICINA 3'!V19,'HEMATO-ONCOLOGIA'!V19,'TRANSPLANTE M.O'!V19,'MEDICINA 4'!V19,'MEDICINA 5'!V19,'MEDICINA 6'!V19,'MONITOREO EPILEPSIA '!V19,'RECOBRO '!V19,'QUEMADO GRAL'!V19,'QUEMADO INTENSIVO'!V19,U.T.I!V19,U.C.I!V19,ORTOPEDIA!V19,'AISLAMIENTO (COVID)'!V19)</f>
        <v>194</v>
      </c>
      <c r="W19" s="28">
        <f t="shared" ref="W19:W25" si="41">SUM(X19:Y19)</f>
        <v>0</v>
      </c>
      <c r="X19" s="25">
        <f>SUM('CORTA EST. RESPIRATORIA'!X19,'RN INTERMEDIO '!X19,'RN INTENSIVO '!X19,'RN C. MINIMOS'!X19,'MEDICINA 1'!X19,'MEDICINA 2'!X19,'MEDICINA 3'!X19,'HEMATO-ONCOLOGIA'!X19,'TRANSPLANTE M.O'!X19,'MEDICINA 4'!X19,'MEDICINA 5'!X19,'MEDICINA 6'!X19,'MONITOREO EPILEPSIA '!X19,'RECOBRO '!X19,'QUEMADO GRAL'!X19,'QUEMADO INTENSIVO'!X19,U.T.I!X19,U.C.I!X19,ORTOPEDIA!X19,'AISLAMIENTO (COVID)'!X19)</f>
        <v>0</v>
      </c>
      <c r="Y19" s="25">
        <f>SUM('CORTA EST. RESPIRATORIA'!Y19,'RN INTERMEDIO '!Y19,'RN INTENSIVO '!Y19,'RN C. MINIMOS'!Y19,'MEDICINA 1'!Y19,'MEDICINA 2'!Y19,'MEDICINA 3'!Y19,'HEMATO-ONCOLOGIA'!Y19,'TRANSPLANTE M.O'!Y19,'MEDICINA 4'!Y19,'MEDICINA 5'!Y19,'MEDICINA 6'!Y19,'MONITOREO EPILEPSIA '!Y19,'RECOBRO '!Y19,'QUEMADO GRAL'!Y19,'QUEMADO INTENSIVO'!Y19,U.T.I!Y19,U.C.I!Y19,ORTOPEDIA!Y19,'AISLAMIENTO (COVID)'!Y19)</f>
        <v>0</v>
      </c>
      <c r="Z19" s="150"/>
      <c r="AA19" s="106"/>
      <c r="AD19" s="228"/>
      <c r="AE19" s="224"/>
      <c r="AF19" s="224">
        <v>120</v>
      </c>
      <c r="AG19" s="2">
        <v>12</v>
      </c>
    </row>
    <row r="20" spans="1:33" s="2" customFormat="1" ht="15.95" customHeight="1">
      <c r="A20" s="24">
        <v>12</v>
      </c>
      <c r="B20" s="25">
        <f t="shared" ref="B20:B27" si="42">SUM(C20:D20)</f>
        <v>290</v>
      </c>
      <c r="C20" s="25">
        <f t="shared" ref="C20:D25" si="43">SUM(C19,F20,I20)-SUM(L20,O20,R20)</f>
        <v>173</v>
      </c>
      <c r="D20" s="172">
        <f t="shared" si="43"/>
        <v>117</v>
      </c>
      <c r="E20" s="28">
        <f t="shared" si="36"/>
        <v>29</v>
      </c>
      <c r="F20" s="25">
        <f>SUM('CORTA EST. RESPIRATORIA'!F20,'RN INTERMEDIO '!F20,'RN INTENSIVO '!F20,'RN C. MINIMOS'!F20,'MEDICINA 1'!F20,'MEDICINA 2'!F20,'MEDICINA 3'!F20,'HEMATO-ONCOLOGIA'!F20,'TRANSPLANTE M.O'!F20,'MEDICINA 4'!F20,'MEDICINA 5'!F20,'MEDICINA 6'!F20,'MONITOREO EPILEPSIA '!F20,'RECOBRO '!F20,'QUEMADO GRAL'!F20,'QUEMADO INTENSIVO'!F20,U.T.I!F20,U.C.I!F20,ORTOPEDIA!F20,'AISLAMIENTO (COVID)'!F20)</f>
        <v>19</v>
      </c>
      <c r="G20" s="25">
        <f>SUM('CORTA EST. RESPIRATORIA'!G20,'RN INTERMEDIO '!G20,'RN INTENSIVO '!G20,'RN C. MINIMOS'!G20,'MEDICINA 1'!G20,'MEDICINA 2'!G20,'MEDICINA 3'!G20,'HEMATO-ONCOLOGIA'!G20,'TRANSPLANTE M.O'!G20,'MEDICINA 4'!G20,'MEDICINA 5'!G20,'MEDICINA 6'!G20,'MONITOREO EPILEPSIA '!G20,'RECOBRO '!G20,'QUEMADO GRAL'!G20,'QUEMADO INTENSIVO'!G20,U.T.I!G20,U.C.I!G20,ORTOPEDIA!G20,'AISLAMIENTO (COVID)'!G20)</f>
        <v>10</v>
      </c>
      <c r="H20" s="28">
        <f t="shared" si="37"/>
        <v>15</v>
      </c>
      <c r="I20" s="25">
        <f>SUM('CORTA EST. RESPIRATORIA'!I20,'RN INTERMEDIO '!I20,'RN INTENSIVO '!I20,'RN C. MINIMOS'!I20,'MEDICINA 1'!I20,'MEDICINA 2'!I20,'MEDICINA 3'!I20,'HEMATO-ONCOLOGIA'!I20,'TRANSPLANTE M.O'!I20,'MEDICINA 4'!I20,'MEDICINA 5'!I20,'MEDICINA 6'!I20,'MONITOREO EPILEPSIA '!I20,'RECOBRO '!I20,'QUEMADO GRAL'!I20,'QUEMADO INTENSIVO'!I20,U.T.I!I20,U.C.I!I20,ORTOPEDIA!I20,'AISLAMIENTO (COVID)'!I20)</f>
        <v>4</v>
      </c>
      <c r="J20" s="25">
        <f>SUM('CORTA EST. RESPIRATORIA'!J20,'RN INTERMEDIO '!J20,'RN INTENSIVO '!J20,'RN C. MINIMOS'!J20,'MEDICINA 1'!J20,'MEDICINA 2'!J20,'MEDICINA 3'!J20,'HEMATO-ONCOLOGIA'!J20,'TRANSPLANTE M.O'!J20,'MEDICINA 4'!J20,'MEDICINA 5'!J20,'MEDICINA 6'!J20,'MONITOREO EPILEPSIA '!J20,'RECOBRO '!J20,'QUEMADO GRAL'!J20,'QUEMADO INTENSIVO'!J20,U.T.I!J20,U.C.I!J20,ORTOPEDIA!J20,'AISLAMIENTO (COVID)'!J20)</f>
        <v>11</v>
      </c>
      <c r="K20" s="27">
        <f t="shared" si="38"/>
        <v>15</v>
      </c>
      <c r="L20" s="25">
        <f>SUM('CORTA EST. RESPIRATORIA'!L20,'RN INTERMEDIO '!L20,'RN INTENSIVO '!L20,'RN C. MINIMOS'!L20,'MEDICINA 1'!L20,'MEDICINA 2'!L20,'MEDICINA 3'!L20,'HEMATO-ONCOLOGIA'!L20,'TRANSPLANTE M.O'!L20,'MEDICINA 4'!L20,'MEDICINA 5'!L20,'MEDICINA 6'!L20,'MONITOREO EPILEPSIA '!L20,'RECOBRO '!L20,'QUEMADO GRAL'!L20,'QUEMADO INTENSIVO'!L20,U.T.I!L20,U.C.I!L20,ORTOPEDIA!L20,'AISLAMIENTO (COVID)'!L20)</f>
        <v>4</v>
      </c>
      <c r="M20" s="25">
        <f>SUM('CORTA EST. RESPIRATORIA'!M20,'RN INTERMEDIO '!M20,'RN INTENSIVO '!M20,'RN C. MINIMOS'!M20,'MEDICINA 1'!M20,'MEDICINA 2'!M20,'MEDICINA 3'!M20,'HEMATO-ONCOLOGIA'!M20,'TRANSPLANTE M.O'!M20,'MEDICINA 4'!M20,'MEDICINA 5'!M20,'MEDICINA 6'!M20,'MONITOREO EPILEPSIA '!M20,'RECOBRO '!M20,'QUEMADO GRAL'!M20,'QUEMADO INTENSIVO'!M20,U.T.I!M20,U.C.I!M20,ORTOPEDIA!M20,'AISLAMIENTO (COVID)'!M20)</f>
        <v>11</v>
      </c>
      <c r="N20" s="27">
        <f t="shared" si="39"/>
        <v>47</v>
      </c>
      <c r="O20" s="25">
        <f>SUM('CORTA EST. RESPIRATORIA'!O20,'RN INTERMEDIO '!O20,'RN INTENSIVO '!O20,'RN C. MINIMOS'!O20,'MEDICINA 1'!O20,'MEDICINA 2'!O20,'MEDICINA 3'!O20,'HEMATO-ONCOLOGIA'!O20,'TRANSPLANTE M.O'!O20,'MEDICINA 4'!O20,'MEDICINA 5'!O20,'MEDICINA 6'!O20,'MONITOREO EPILEPSIA '!O20,'RECOBRO '!O20,'QUEMADO GRAL'!O20,'QUEMADO INTENSIVO'!O20,U.T.I!O20,U.C.I!O20,ORTOPEDIA!O20,'AISLAMIENTO (COVID)'!O20)</f>
        <v>27</v>
      </c>
      <c r="P20" s="25">
        <f>SUM('CORTA EST. RESPIRATORIA'!P20,'RN INTERMEDIO '!P20,'RN INTENSIVO '!P20,'RN C. MINIMOS'!P20,'MEDICINA 1'!P20,'MEDICINA 2'!P20,'MEDICINA 3'!P20,'HEMATO-ONCOLOGIA'!P20,'TRANSPLANTE M.O'!P20,'MEDICINA 4'!P20,'MEDICINA 5'!P20,'MEDICINA 6'!P20,'MONITOREO EPILEPSIA '!P20,'RECOBRO '!P20,'QUEMADO GRAL'!P20,'QUEMADO INTENSIVO'!P20,U.T.I!P20,U.C.I!P20,ORTOPEDIA!P20,'AISLAMIENTO (COVID)'!P20)</f>
        <v>20</v>
      </c>
      <c r="Q20" s="196">
        <f t="shared" si="40"/>
        <v>1</v>
      </c>
      <c r="R20" s="25">
        <f>SUM('CORTA EST. RESPIRATORIA'!R20,'RN INTERMEDIO '!R20,'RN INTENSIVO '!R20,'RN C. MINIMOS'!R20,'MEDICINA 1'!R20,'MEDICINA 2'!R20,'MEDICINA 3'!R20,'HEMATO-ONCOLOGIA'!R20,'TRANSPLANTE M.O'!R20,'MEDICINA 4'!R20,'MEDICINA 5'!R20,'MEDICINA 6'!R20,'MONITOREO EPILEPSIA '!R20,'RECOBRO '!R20,'QUEMADO GRAL'!R20,'QUEMADO INTENSIVO'!R20,U.T.I!R20,U.C.I!R20,ORTOPEDIA!R20,'AISLAMIENTO (COVID)'!R20)</f>
        <v>1</v>
      </c>
      <c r="S20" s="25">
        <f>SUM('CORTA EST. RESPIRATORIA'!S20,'RN INTERMEDIO '!S20,'RN INTENSIVO '!S20,'RN C. MINIMOS'!S20,'MEDICINA 1'!S20,'MEDICINA 2'!S20,'MEDICINA 3'!S20,'HEMATO-ONCOLOGIA'!S20,'TRANSPLANTE M.O'!S20,'MEDICINA 4'!S20,'MEDICINA 5'!S20,'MEDICINA 6'!S20,'MONITOREO EPILEPSIA '!S20,'RECOBRO '!S20,'QUEMADO GRAL'!S20,'QUEMADO INTENSIVO'!S20,U.T.I!S20,U.C.I!S20,ORTOPEDIA!S20,'AISLAMIENTO (COVID)'!S20)</f>
        <v>0</v>
      </c>
      <c r="T20" s="25">
        <f>SUM('CORTA EST. RESPIRATORIA'!T20,'RN INTERMEDIO '!T20,'RN INTENSIVO '!T20,'RN C. MINIMOS'!T20,'MEDICINA 1'!T20,'MEDICINA 2'!T20,'MEDICINA 3'!T20,'HEMATO-ONCOLOGIA'!T20,'TRANSPLANTE M.O'!T20,'MEDICINA 4'!T20,'MEDICINA 5'!T20,'MEDICINA 6'!T20,'MONITOREO EPILEPSIA '!T20,'RECOBRO '!T20,'QUEMADO GRAL'!T20,'QUEMADO INTENSIVO'!T20,U.T.I!T20,U.C.I!T20,ORTOPEDIA!T20,'AISLAMIENTO (COVID)'!T20)</f>
        <v>619</v>
      </c>
      <c r="U20" s="25">
        <f>SUM('CORTA EST. RESPIRATORIA'!U20,'RN INTERMEDIO '!U20,'RN INTENSIVO '!U20,'RN C. MINIMOS'!U20,'MEDICINA 1'!U20,'MEDICINA 2'!U20,'MEDICINA 3'!U20,'HEMATO-ONCOLOGIA'!U20,'TRANSPLANTE M.O'!U20,'MEDICINA 4'!U20,'MEDICINA 5'!U20,'MEDICINA 6'!U20,'MONITOREO EPILEPSIA '!U20,'RECOBRO '!U20,'QUEMADO GRAL'!U20,'QUEMADO INTENSIVO'!U20,U.T.I!U20,U.C.I!U20,ORTOPEDIA!U20,'AISLAMIENTO (COVID)'!U20)</f>
        <v>350</v>
      </c>
      <c r="V20" s="25">
        <f>SUM('CORTA EST. RESPIRATORIA'!V20,'RN INTERMEDIO '!V20,'RN INTENSIVO '!V20,'RN C. MINIMOS'!V20,'MEDICINA 1'!V20,'MEDICINA 2'!V20,'MEDICINA 3'!V20,'HEMATO-ONCOLOGIA'!V20,'TRANSPLANTE M.O'!V20,'MEDICINA 4'!V20,'MEDICINA 5'!V20,'MEDICINA 6'!V20,'MONITOREO EPILEPSIA '!V20,'RECOBRO '!V20,'QUEMADO GRAL'!V20,'QUEMADO INTENSIVO'!V20,U.T.I!V20,U.C.I!V20,ORTOPEDIA!V20,'AISLAMIENTO (COVID)'!V20)</f>
        <v>269</v>
      </c>
      <c r="W20" s="28">
        <f t="shared" si="41"/>
        <v>0</v>
      </c>
      <c r="X20" s="25">
        <f>SUM('CORTA EST. RESPIRATORIA'!X20,'RN INTERMEDIO '!X20,'RN INTENSIVO '!X20,'RN C. MINIMOS'!X20,'MEDICINA 1'!X20,'MEDICINA 2'!X20,'MEDICINA 3'!X20,'HEMATO-ONCOLOGIA'!X20,'TRANSPLANTE M.O'!X20,'MEDICINA 4'!X20,'MEDICINA 5'!X20,'MEDICINA 6'!X20,'MONITOREO EPILEPSIA '!X20,'RECOBRO '!X20,'QUEMADO GRAL'!X20,'QUEMADO INTENSIVO'!X20,U.T.I!X20,U.C.I!X20,ORTOPEDIA!X20,'AISLAMIENTO (COVID)'!X20)</f>
        <v>0</v>
      </c>
      <c r="Y20" s="25">
        <f>SUM('CORTA EST. RESPIRATORIA'!Y20,'RN INTERMEDIO '!Y20,'RN INTENSIVO '!Y20,'RN C. MINIMOS'!Y20,'MEDICINA 1'!Y20,'MEDICINA 2'!Y20,'MEDICINA 3'!Y20,'HEMATO-ONCOLOGIA'!Y20,'TRANSPLANTE M.O'!Y20,'MEDICINA 4'!Y20,'MEDICINA 5'!Y20,'MEDICINA 6'!Y20,'MONITOREO EPILEPSIA '!Y20,'RECOBRO '!Y20,'QUEMADO GRAL'!Y20,'QUEMADO INTENSIVO'!Y20,U.T.I!Y20,U.C.I!Y20,ORTOPEDIA!Y20,'AISLAMIENTO (COVID)'!Y20)</f>
        <v>0</v>
      </c>
      <c r="Z20" s="150"/>
      <c r="AA20" s="106"/>
      <c r="AD20" s="228"/>
      <c r="AE20" s="224"/>
      <c r="AF20" s="224">
        <v>134</v>
      </c>
      <c r="AG20" s="2">
        <v>13</v>
      </c>
    </row>
    <row r="21" spans="1:33" s="2" customFormat="1" ht="15.95" customHeight="1">
      <c r="A21" s="24">
        <v>13</v>
      </c>
      <c r="B21" s="25">
        <f t="shared" si="42"/>
        <v>311</v>
      </c>
      <c r="C21" s="25">
        <f t="shared" si="43"/>
        <v>189</v>
      </c>
      <c r="D21" s="172">
        <f t="shared" si="43"/>
        <v>122</v>
      </c>
      <c r="E21" s="28">
        <f t="shared" si="36"/>
        <v>43</v>
      </c>
      <c r="F21" s="25">
        <f>SUM('CORTA EST. RESPIRATORIA'!F21,'RN INTERMEDIO '!F21,'RN INTENSIVO '!F21,'RN C. MINIMOS'!F21,'MEDICINA 1'!F21,'MEDICINA 2'!F21,'MEDICINA 3'!F21,'HEMATO-ONCOLOGIA'!F21,'TRANSPLANTE M.O'!F21,'MEDICINA 4'!F21,'MEDICINA 5'!F21,'MEDICINA 6'!F21,'MONITOREO EPILEPSIA '!F21,'RECOBRO '!F21,'QUEMADO GRAL'!F21,'QUEMADO INTENSIVO'!F21,U.T.I!F21,U.C.I!F21,ORTOPEDIA!F21,'AISLAMIENTO (COVID)'!F21)</f>
        <v>30</v>
      </c>
      <c r="G21" s="25">
        <f>SUM('CORTA EST. RESPIRATORIA'!G21,'RN INTERMEDIO '!G21,'RN INTENSIVO '!G21,'RN C. MINIMOS'!G21,'MEDICINA 1'!G21,'MEDICINA 2'!G21,'MEDICINA 3'!G21,'HEMATO-ONCOLOGIA'!G21,'TRANSPLANTE M.O'!G21,'MEDICINA 4'!G21,'MEDICINA 5'!G21,'MEDICINA 6'!G21,'MONITOREO EPILEPSIA '!G21,'RECOBRO '!G21,'QUEMADO GRAL'!G21,'QUEMADO INTENSIVO'!G21,U.T.I!G21,U.C.I!G21,ORTOPEDIA!G21,'AISLAMIENTO (COVID)'!G21)</f>
        <v>13</v>
      </c>
      <c r="H21" s="28">
        <f t="shared" si="37"/>
        <v>16</v>
      </c>
      <c r="I21" s="25">
        <f>SUM('CORTA EST. RESPIRATORIA'!I21,'RN INTERMEDIO '!I21,'RN INTENSIVO '!I21,'RN C. MINIMOS'!I21,'MEDICINA 1'!I21,'MEDICINA 2'!I21,'MEDICINA 3'!I21,'HEMATO-ONCOLOGIA'!I21,'TRANSPLANTE M.O'!I21,'MEDICINA 4'!I21,'MEDICINA 5'!I21,'MEDICINA 6'!I21,'MONITOREO EPILEPSIA '!I21,'RECOBRO '!I21,'QUEMADO GRAL'!I21,'QUEMADO INTENSIVO'!I21,U.T.I!I21,U.C.I!I21,ORTOPEDIA!I21,'AISLAMIENTO (COVID)'!I21)</f>
        <v>8</v>
      </c>
      <c r="J21" s="25">
        <f>SUM('CORTA EST. RESPIRATORIA'!J21,'RN INTERMEDIO '!J21,'RN INTENSIVO '!J21,'RN C. MINIMOS'!J21,'MEDICINA 1'!J21,'MEDICINA 2'!J21,'MEDICINA 3'!J21,'HEMATO-ONCOLOGIA'!J21,'TRANSPLANTE M.O'!J21,'MEDICINA 4'!J21,'MEDICINA 5'!J21,'MEDICINA 6'!J21,'MONITOREO EPILEPSIA '!J21,'RECOBRO '!J21,'QUEMADO GRAL'!J21,'QUEMADO INTENSIVO'!J21,U.T.I!J21,U.C.I!J21,ORTOPEDIA!J21,'AISLAMIENTO (COVID)'!J21)</f>
        <v>8</v>
      </c>
      <c r="K21" s="27">
        <f t="shared" si="38"/>
        <v>16</v>
      </c>
      <c r="L21" s="25">
        <f>SUM('CORTA EST. RESPIRATORIA'!L21,'RN INTERMEDIO '!L21,'RN INTENSIVO '!L21,'RN C. MINIMOS'!L21,'MEDICINA 1'!L21,'MEDICINA 2'!L21,'MEDICINA 3'!L21,'HEMATO-ONCOLOGIA'!L21,'TRANSPLANTE M.O'!L21,'MEDICINA 4'!L21,'MEDICINA 5'!L21,'MEDICINA 6'!L21,'MONITOREO EPILEPSIA '!L21,'RECOBRO '!L21,'QUEMADO GRAL'!L21,'QUEMADO INTENSIVO'!L21,U.T.I!L21,U.C.I!L21,ORTOPEDIA!L21,'AISLAMIENTO (COVID)'!L21)</f>
        <v>8</v>
      </c>
      <c r="M21" s="25">
        <f>SUM('CORTA EST. RESPIRATORIA'!M21,'RN INTERMEDIO '!M21,'RN INTENSIVO '!M21,'RN C. MINIMOS'!M21,'MEDICINA 1'!M21,'MEDICINA 2'!M21,'MEDICINA 3'!M21,'HEMATO-ONCOLOGIA'!M21,'TRANSPLANTE M.O'!M21,'MEDICINA 4'!M21,'MEDICINA 5'!M21,'MEDICINA 6'!M21,'MONITOREO EPILEPSIA '!M21,'RECOBRO '!M21,'QUEMADO GRAL'!M21,'QUEMADO INTENSIVO'!M21,U.T.I!M21,U.C.I!M21,ORTOPEDIA!M21,'AISLAMIENTO (COVID)'!M21)</f>
        <v>8</v>
      </c>
      <c r="N21" s="27">
        <f t="shared" si="39"/>
        <v>20</v>
      </c>
      <c r="O21" s="25">
        <f>SUM('CORTA EST. RESPIRATORIA'!O21,'RN INTERMEDIO '!O21,'RN INTENSIVO '!O21,'RN C. MINIMOS'!O21,'MEDICINA 1'!O21,'MEDICINA 2'!O21,'MEDICINA 3'!O21,'HEMATO-ONCOLOGIA'!O21,'TRANSPLANTE M.O'!O21,'MEDICINA 4'!O21,'MEDICINA 5'!O21,'MEDICINA 6'!O21,'MONITOREO EPILEPSIA '!O21,'RECOBRO '!O21,'QUEMADO GRAL'!O21,'QUEMADO INTENSIVO'!O21,U.T.I!O21,U.C.I!O21,ORTOPEDIA!O21,'AISLAMIENTO (COVID)'!O21)</f>
        <v>13</v>
      </c>
      <c r="P21" s="25">
        <f>SUM('CORTA EST. RESPIRATORIA'!P21,'RN INTERMEDIO '!P21,'RN INTENSIVO '!P21,'RN C. MINIMOS'!P21,'MEDICINA 1'!P21,'MEDICINA 2'!P21,'MEDICINA 3'!P21,'HEMATO-ONCOLOGIA'!P21,'TRANSPLANTE M.O'!P21,'MEDICINA 4'!P21,'MEDICINA 5'!P21,'MEDICINA 6'!P21,'MONITOREO EPILEPSIA '!P21,'RECOBRO '!P21,'QUEMADO GRAL'!P21,'QUEMADO INTENSIVO'!P21,U.T.I!P21,U.C.I!P21,ORTOPEDIA!P21,'AISLAMIENTO (COVID)'!P21)</f>
        <v>7</v>
      </c>
      <c r="Q21" s="196">
        <f t="shared" si="40"/>
        <v>2</v>
      </c>
      <c r="R21" s="25">
        <f>SUM('CORTA EST. RESPIRATORIA'!R21,'RN INTERMEDIO '!R21,'RN INTENSIVO '!R21,'RN C. MINIMOS'!R21,'MEDICINA 1'!R21,'MEDICINA 2'!R21,'MEDICINA 3'!R21,'HEMATO-ONCOLOGIA'!R21,'TRANSPLANTE M.O'!R21,'MEDICINA 4'!R21,'MEDICINA 5'!R21,'MEDICINA 6'!R21,'MONITOREO EPILEPSIA '!R21,'RECOBRO '!R21,'QUEMADO GRAL'!R21,'QUEMADO INTENSIVO'!R21,U.T.I!R21,U.C.I!R21,ORTOPEDIA!R21,'AISLAMIENTO (COVID)'!R21)</f>
        <v>1</v>
      </c>
      <c r="S21" s="25">
        <f>SUM('CORTA EST. RESPIRATORIA'!S21,'RN INTERMEDIO '!S21,'RN INTENSIVO '!S21,'RN C. MINIMOS'!S21,'MEDICINA 1'!S21,'MEDICINA 2'!S21,'MEDICINA 3'!S21,'HEMATO-ONCOLOGIA'!S21,'TRANSPLANTE M.O'!S21,'MEDICINA 4'!S21,'MEDICINA 5'!S21,'MEDICINA 6'!S21,'MONITOREO EPILEPSIA '!S21,'RECOBRO '!S21,'QUEMADO GRAL'!S21,'QUEMADO INTENSIVO'!S21,U.T.I!S21,U.C.I!S21,ORTOPEDIA!S21,'AISLAMIENTO (COVID)'!S21)</f>
        <v>1</v>
      </c>
      <c r="T21" s="25">
        <f>SUM('CORTA EST. RESPIRATORIA'!T21,'RN INTERMEDIO '!T21,'RN INTENSIVO '!T21,'RN C. MINIMOS'!T21,'MEDICINA 1'!T21,'MEDICINA 2'!T21,'MEDICINA 3'!T21,'HEMATO-ONCOLOGIA'!T21,'TRANSPLANTE M.O'!T21,'MEDICINA 4'!T21,'MEDICINA 5'!T21,'MEDICINA 6'!T21,'MONITOREO EPILEPSIA '!T21,'RECOBRO '!T21,'QUEMADO GRAL'!T21,'QUEMADO INTENSIVO'!T21,U.T.I!T21,U.C.I!T21,ORTOPEDIA!T21,'AISLAMIENTO (COVID)'!T21)</f>
        <v>147</v>
      </c>
      <c r="U21" s="25">
        <f>SUM('CORTA EST. RESPIRATORIA'!U21,'RN INTERMEDIO '!U21,'RN INTENSIVO '!U21,'RN C. MINIMOS'!U21,'MEDICINA 1'!U21,'MEDICINA 2'!U21,'MEDICINA 3'!U21,'HEMATO-ONCOLOGIA'!U21,'TRANSPLANTE M.O'!U21,'MEDICINA 4'!U21,'MEDICINA 5'!U21,'MEDICINA 6'!U21,'MONITOREO EPILEPSIA '!U21,'RECOBRO '!U21,'QUEMADO GRAL'!U21,'QUEMADO INTENSIVO'!U21,U.T.I!U21,U.C.I!U21,ORTOPEDIA!U21,'AISLAMIENTO (COVID)'!U21)</f>
        <v>100</v>
      </c>
      <c r="V21" s="25">
        <f>SUM('CORTA EST. RESPIRATORIA'!V21,'RN INTERMEDIO '!V21,'RN INTENSIVO '!V21,'RN C. MINIMOS'!V21,'MEDICINA 1'!V21,'MEDICINA 2'!V21,'MEDICINA 3'!V21,'HEMATO-ONCOLOGIA'!V21,'TRANSPLANTE M.O'!V21,'MEDICINA 4'!V21,'MEDICINA 5'!V21,'MEDICINA 6'!V21,'MONITOREO EPILEPSIA '!V21,'RECOBRO '!V21,'QUEMADO GRAL'!V21,'QUEMADO INTENSIVO'!V21,U.T.I!V21,U.C.I!V21,ORTOPEDIA!V21,'AISLAMIENTO (COVID)'!V21)</f>
        <v>47</v>
      </c>
      <c r="W21" s="28">
        <f t="shared" si="41"/>
        <v>0</v>
      </c>
      <c r="X21" s="25">
        <f>SUM('CORTA EST. RESPIRATORIA'!X21,'RN INTERMEDIO '!X21,'RN INTENSIVO '!X21,'RN C. MINIMOS'!X21,'MEDICINA 1'!X21,'MEDICINA 2'!X21,'MEDICINA 3'!X21,'HEMATO-ONCOLOGIA'!X21,'TRANSPLANTE M.O'!X21,'MEDICINA 4'!X21,'MEDICINA 5'!X21,'MEDICINA 6'!X21,'MONITOREO EPILEPSIA '!X21,'RECOBRO '!X21,'QUEMADO GRAL'!X21,'QUEMADO INTENSIVO'!X21,U.T.I!X21,U.C.I!X21,ORTOPEDIA!X21,'AISLAMIENTO (COVID)'!X21)</f>
        <v>0</v>
      </c>
      <c r="Y21" s="25">
        <f>SUM('CORTA EST. RESPIRATORIA'!Y21,'RN INTERMEDIO '!Y21,'RN INTENSIVO '!Y21,'RN C. MINIMOS'!Y21,'MEDICINA 1'!Y21,'MEDICINA 2'!Y21,'MEDICINA 3'!Y21,'HEMATO-ONCOLOGIA'!Y21,'TRANSPLANTE M.O'!Y21,'MEDICINA 4'!Y21,'MEDICINA 5'!Y21,'MEDICINA 6'!Y21,'MONITOREO EPILEPSIA '!Y21,'RECOBRO '!Y21,'QUEMADO GRAL'!Y21,'QUEMADO INTENSIVO'!Y21,U.T.I!Y21,U.C.I!Y21,ORTOPEDIA!Y21,'AISLAMIENTO (COVID)'!Y21)</f>
        <v>0</v>
      </c>
      <c r="Z21" s="150"/>
      <c r="AA21" s="106"/>
      <c r="AD21" s="228"/>
      <c r="AE21" s="224"/>
      <c r="AF21" s="224">
        <v>110</v>
      </c>
      <c r="AG21" s="2">
        <v>14</v>
      </c>
    </row>
    <row r="22" spans="1:33" s="2" customFormat="1" ht="15.95" customHeight="1">
      <c r="A22" s="24">
        <v>14</v>
      </c>
      <c r="B22" s="25">
        <f t="shared" si="42"/>
        <v>306</v>
      </c>
      <c r="C22" s="25">
        <f t="shared" si="43"/>
        <v>177</v>
      </c>
      <c r="D22" s="172">
        <f t="shared" si="43"/>
        <v>129</v>
      </c>
      <c r="E22" s="28">
        <f t="shared" si="36"/>
        <v>33</v>
      </c>
      <c r="F22" s="25">
        <f>SUM('CORTA EST. RESPIRATORIA'!F22,'RN INTERMEDIO '!F22,'RN INTENSIVO '!F22,'RN C. MINIMOS'!F22,'MEDICINA 1'!F22,'MEDICINA 2'!F22,'MEDICINA 3'!F22,'HEMATO-ONCOLOGIA'!F22,'TRANSPLANTE M.O'!F22,'MEDICINA 4'!F22,'MEDICINA 5'!F22,'MEDICINA 6'!F22,'MONITOREO EPILEPSIA '!F22,'RECOBRO '!F22,'QUEMADO GRAL'!F22,'QUEMADO INTENSIVO'!F22,U.T.I!F22,U.C.I!F22,ORTOPEDIA!F22,'AISLAMIENTO (COVID)'!F22)</f>
        <v>17</v>
      </c>
      <c r="G22" s="25">
        <f>SUM('CORTA EST. RESPIRATORIA'!G22,'RN INTERMEDIO '!G22,'RN INTENSIVO '!G22,'RN C. MINIMOS'!G22,'MEDICINA 1'!G22,'MEDICINA 2'!G22,'MEDICINA 3'!G22,'HEMATO-ONCOLOGIA'!G22,'TRANSPLANTE M.O'!G22,'MEDICINA 4'!G22,'MEDICINA 5'!G22,'MEDICINA 6'!G22,'MONITOREO EPILEPSIA '!G22,'RECOBRO '!G22,'QUEMADO GRAL'!G22,'QUEMADO INTENSIVO'!G22,U.T.I!G22,U.C.I!G22,ORTOPEDIA!G22,'AISLAMIENTO (COVID)'!G22)</f>
        <v>16</v>
      </c>
      <c r="H22" s="28">
        <f t="shared" si="37"/>
        <v>8</v>
      </c>
      <c r="I22" s="25">
        <f>SUM('CORTA EST. RESPIRATORIA'!I22,'RN INTERMEDIO '!I22,'RN INTENSIVO '!I22,'RN C. MINIMOS'!I22,'MEDICINA 1'!I22,'MEDICINA 2'!I22,'MEDICINA 3'!I22,'HEMATO-ONCOLOGIA'!I22,'TRANSPLANTE M.O'!I22,'MEDICINA 4'!I22,'MEDICINA 5'!I22,'MEDICINA 6'!I22,'MONITOREO EPILEPSIA '!I22,'RECOBRO '!I22,'QUEMADO GRAL'!I22,'QUEMADO INTENSIVO'!I22,U.T.I!I22,U.C.I!I22,ORTOPEDIA!I22,'AISLAMIENTO (COVID)'!I22)</f>
        <v>4</v>
      </c>
      <c r="J22" s="25">
        <f>SUM('CORTA EST. RESPIRATORIA'!J22,'RN INTERMEDIO '!J22,'RN INTENSIVO '!J22,'RN C. MINIMOS'!J22,'MEDICINA 1'!J22,'MEDICINA 2'!J22,'MEDICINA 3'!J22,'HEMATO-ONCOLOGIA'!J22,'TRANSPLANTE M.O'!J22,'MEDICINA 4'!J22,'MEDICINA 5'!J22,'MEDICINA 6'!J22,'MONITOREO EPILEPSIA '!J22,'RECOBRO '!J22,'QUEMADO GRAL'!J22,'QUEMADO INTENSIVO'!J22,U.T.I!J22,U.C.I!J22,ORTOPEDIA!J22,'AISLAMIENTO (COVID)'!J22)</f>
        <v>4</v>
      </c>
      <c r="K22" s="27">
        <f t="shared" si="38"/>
        <v>8</v>
      </c>
      <c r="L22" s="25">
        <f>SUM('CORTA EST. RESPIRATORIA'!L22,'RN INTERMEDIO '!L22,'RN INTENSIVO '!L22,'RN C. MINIMOS'!L22,'MEDICINA 1'!L22,'MEDICINA 2'!L22,'MEDICINA 3'!L22,'HEMATO-ONCOLOGIA'!L22,'TRANSPLANTE M.O'!L22,'MEDICINA 4'!L22,'MEDICINA 5'!L22,'MEDICINA 6'!L22,'MONITOREO EPILEPSIA '!L22,'RECOBRO '!L22,'QUEMADO GRAL'!L22,'QUEMADO INTENSIVO'!L22,U.T.I!L22,U.C.I!L22,ORTOPEDIA!L22,'AISLAMIENTO (COVID)'!L22)</f>
        <v>4</v>
      </c>
      <c r="M22" s="25">
        <f>SUM('CORTA EST. RESPIRATORIA'!M22,'RN INTERMEDIO '!M22,'RN INTENSIVO '!M22,'RN C. MINIMOS'!M22,'MEDICINA 1'!M22,'MEDICINA 2'!M22,'MEDICINA 3'!M22,'HEMATO-ONCOLOGIA'!M22,'TRANSPLANTE M.O'!M22,'MEDICINA 4'!M22,'MEDICINA 5'!M22,'MEDICINA 6'!M22,'MONITOREO EPILEPSIA '!M22,'RECOBRO '!M22,'QUEMADO GRAL'!M22,'QUEMADO INTENSIVO'!M22,U.T.I!M22,U.C.I!M22,ORTOPEDIA!M22,'AISLAMIENTO (COVID)'!M22)</f>
        <v>4</v>
      </c>
      <c r="N22" s="27">
        <f t="shared" si="39"/>
        <v>37</v>
      </c>
      <c r="O22" s="25">
        <f>SUM('CORTA EST. RESPIRATORIA'!O22,'RN INTERMEDIO '!O22,'RN INTENSIVO '!O22,'RN C. MINIMOS'!O22,'MEDICINA 1'!O22,'MEDICINA 2'!O22,'MEDICINA 3'!O22,'HEMATO-ONCOLOGIA'!O22,'TRANSPLANTE M.O'!O22,'MEDICINA 4'!O22,'MEDICINA 5'!O22,'MEDICINA 6'!O22,'MONITOREO EPILEPSIA '!O22,'RECOBRO '!O22,'QUEMADO GRAL'!O22,'QUEMADO INTENSIVO'!O22,U.T.I!O22,U.C.I!O22,ORTOPEDIA!O22,'AISLAMIENTO (COVID)'!O22)</f>
        <v>28</v>
      </c>
      <c r="P22" s="25">
        <f>SUM('CORTA EST. RESPIRATORIA'!P22,'RN INTERMEDIO '!P22,'RN INTENSIVO '!P22,'RN C. MINIMOS'!P22,'MEDICINA 1'!P22,'MEDICINA 2'!P22,'MEDICINA 3'!P22,'HEMATO-ONCOLOGIA'!P22,'TRANSPLANTE M.O'!P22,'MEDICINA 4'!P22,'MEDICINA 5'!P22,'MEDICINA 6'!P22,'MONITOREO EPILEPSIA '!P22,'RECOBRO '!P22,'QUEMADO GRAL'!P22,'QUEMADO INTENSIVO'!P22,U.T.I!P22,U.C.I!P22,ORTOPEDIA!P22,'AISLAMIENTO (COVID)'!P22)</f>
        <v>9</v>
      </c>
      <c r="Q22" s="196">
        <f t="shared" si="40"/>
        <v>1</v>
      </c>
      <c r="R22" s="195">
        <f>SUM('CORTA EST. RESPIRATORIA'!R22,'RN INTERMEDIO '!R22,'RN INTENSIVO '!R22,'RN C. MINIMOS'!R22,'MEDICINA 1'!R22,'MEDICINA 2'!R22,'MEDICINA 3'!R22,'HEMATO-ONCOLOGIA'!R22,'TRANSPLANTE M.O'!R22,'MEDICINA 4'!R22,'MEDICINA 5'!R22,'MEDICINA 6'!R22,'MONITOREO EPILEPSIA '!R22,'RECOBRO '!R22,'QUEMADO GRAL'!R22,'QUEMADO INTENSIVO'!R22,U.T.I!R22,U.C.I!R22,ORTOPEDIA!R22,'AISLAMIENTO (COVID)'!R22)</f>
        <v>1</v>
      </c>
      <c r="S22" s="25">
        <f>SUM('CORTA EST. RESPIRATORIA'!S22,'RN INTERMEDIO '!S22,'RN INTENSIVO '!S22,'RN C. MINIMOS'!S22,'MEDICINA 1'!S22,'MEDICINA 2'!S22,'MEDICINA 3'!S22,'HEMATO-ONCOLOGIA'!S22,'TRANSPLANTE M.O'!S22,'MEDICINA 4'!S22,'MEDICINA 5'!S22,'MEDICINA 6'!S22,'MONITOREO EPILEPSIA '!S22,'RECOBRO '!S22,'QUEMADO GRAL'!S22,'QUEMADO INTENSIVO'!S22,U.T.I!S22,U.C.I!S22,ORTOPEDIA!S22,'AISLAMIENTO (COVID)'!S22)</f>
        <v>0</v>
      </c>
      <c r="T22" s="25">
        <f>SUM('CORTA EST. RESPIRATORIA'!T22,'RN INTERMEDIO '!T22,'RN INTENSIVO '!T22,'RN C. MINIMOS'!T22,'MEDICINA 1'!T22,'MEDICINA 2'!T22,'MEDICINA 3'!T22,'HEMATO-ONCOLOGIA'!T22,'TRANSPLANTE M.O'!T22,'MEDICINA 4'!T22,'MEDICINA 5'!T22,'MEDICINA 6'!T22,'MONITOREO EPILEPSIA '!T22,'RECOBRO '!T22,'QUEMADO GRAL'!T22,'QUEMADO INTENSIVO'!T22,U.T.I!T22,U.C.I!T22,ORTOPEDIA!T22,'AISLAMIENTO (COVID)'!T22)</f>
        <v>279</v>
      </c>
      <c r="U22" s="25">
        <f>SUM('CORTA EST. RESPIRATORIA'!U22,'RN INTERMEDIO '!U22,'RN INTENSIVO '!U22,'RN C. MINIMOS'!U22,'MEDICINA 1'!U22,'MEDICINA 2'!U22,'MEDICINA 3'!U22,'HEMATO-ONCOLOGIA'!U22,'TRANSPLANTE M.O'!U22,'MEDICINA 4'!U22,'MEDICINA 5'!U22,'MEDICINA 6'!U22,'MONITOREO EPILEPSIA '!U22,'RECOBRO '!U22,'QUEMADO GRAL'!U22,'QUEMADO INTENSIVO'!U22,U.T.I!U22,U.C.I!U22,ORTOPEDIA!U22,'AISLAMIENTO (COVID)'!U22)</f>
        <v>200</v>
      </c>
      <c r="V22" s="25">
        <f>SUM('CORTA EST. RESPIRATORIA'!V22,'RN INTERMEDIO '!V22,'RN INTENSIVO '!V22,'RN C. MINIMOS'!V22,'MEDICINA 1'!V22,'MEDICINA 2'!V22,'MEDICINA 3'!V22,'HEMATO-ONCOLOGIA'!V22,'TRANSPLANTE M.O'!V22,'MEDICINA 4'!V22,'MEDICINA 5'!V22,'MEDICINA 6'!V22,'MONITOREO EPILEPSIA '!V22,'RECOBRO '!V22,'QUEMADO GRAL'!V22,'QUEMADO INTENSIVO'!V22,U.T.I!V22,U.C.I!V22,ORTOPEDIA!V22,'AISLAMIENTO (COVID)'!V22)</f>
        <v>79</v>
      </c>
      <c r="W22" s="194">
        <f t="shared" si="41"/>
        <v>0</v>
      </c>
      <c r="X22" s="25">
        <f>SUM('CORTA EST. RESPIRATORIA'!X22,'RN INTERMEDIO '!X22,'RN INTENSIVO '!X22,'RN C. MINIMOS'!X22,'MEDICINA 1'!X22,'MEDICINA 2'!X22,'MEDICINA 3'!X22,'HEMATO-ONCOLOGIA'!X22,'TRANSPLANTE M.O'!X22,'MEDICINA 4'!X22,'MEDICINA 5'!X22,'MEDICINA 6'!X22,'MONITOREO EPILEPSIA '!X22,'RECOBRO '!X22,'QUEMADO GRAL'!X22,'QUEMADO INTENSIVO'!X22,U.T.I!X22,U.C.I!X22,ORTOPEDIA!X22,'AISLAMIENTO (COVID)'!X22)</f>
        <v>0</v>
      </c>
      <c r="Y22" s="25">
        <f>SUM('CORTA EST. RESPIRATORIA'!Y22,'RN INTERMEDIO '!Y22,'RN INTENSIVO '!Y22,'RN C. MINIMOS'!Y22,'MEDICINA 1'!Y22,'MEDICINA 2'!Y22,'MEDICINA 3'!Y22,'HEMATO-ONCOLOGIA'!Y22,'TRANSPLANTE M.O'!Y22,'MEDICINA 4'!Y22,'MEDICINA 5'!Y22,'MEDICINA 6'!Y22,'MONITOREO EPILEPSIA '!Y22,'RECOBRO '!Y22,'QUEMADO GRAL'!Y22,'QUEMADO INTENSIVO'!Y22,U.T.I!Y22,U.C.I!Y22,ORTOPEDIA!Y22,'AISLAMIENTO (COVID)'!Y22)</f>
        <v>0</v>
      </c>
      <c r="Z22" s="150"/>
      <c r="AA22" s="106"/>
      <c r="AD22" s="228"/>
      <c r="AE22" s="224"/>
      <c r="AF22" s="224">
        <v>26</v>
      </c>
      <c r="AG22" s="2">
        <v>15</v>
      </c>
    </row>
    <row r="23" spans="1:33" s="2" customFormat="1" ht="15.95" customHeight="1">
      <c r="A23" s="239">
        <v>15</v>
      </c>
      <c r="B23" s="158">
        <f t="shared" si="42"/>
        <v>302</v>
      </c>
      <c r="C23" s="158">
        <f t="shared" si="43"/>
        <v>173</v>
      </c>
      <c r="D23" s="192">
        <f t="shared" si="43"/>
        <v>129</v>
      </c>
      <c r="E23" s="28">
        <f t="shared" si="36"/>
        <v>35</v>
      </c>
      <c r="F23" s="25">
        <f>SUM('CORTA EST. RESPIRATORIA'!F23,'RN INTERMEDIO '!F23,'RN INTENSIVO '!F23,'RN C. MINIMOS'!F23,'MEDICINA 1'!F23,'MEDICINA 2'!F23,'MEDICINA 3'!F23,'HEMATO-ONCOLOGIA'!F23,'TRANSPLANTE M.O'!F23,'MEDICINA 4'!F23,'MEDICINA 5'!F23,'MEDICINA 6'!F23,'MONITOREO EPILEPSIA '!F23,'RECOBRO '!F23,'QUEMADO GRAL'!F23,'QUEMADO INTENSIVO'!F23,U.T.I!F23,U.C.I!F23,ORTOPEDIA!F23,'AISLAMIENTO (COVID)'!F23)</f>
        <v>17</v>
      </c>
      <c r="G23" s="25">
        <f>SUM('CORTA EST. RESPIRATORIA'!G23,'RN INTERMEDIO '!G23,'RN INTENSIVO '!G23,'RN C. MINIMOS'!G23,'MEDICINA 1'!G23,'MEDICINA 2'!G23,'MEDICINA 3'!G23,'HEMATO-ONCOLOGIA'!G23,'TRANSPLANTE M.O'!G23,'MEDICINA 4'!G23,'MEDICINA 5'!G23,'MEDICINA 6'!G23,'MONITOREO EPILEPSIA '!G23,'RECOBRO '!G23,'QUEMADO GRAL'!G23,'QUEMADO INTENSIVO'!G23,U.T.I!G23,U.C.I!G23,ORTOPEDIA!G23,'AISLAMIENTO (COVID)'!G23)</f>
        <v>18</v>
      </c>
      <c r="H23" s="28">
        <f t="shared" si="37"/>
        <v>12</v>
      </c>
      <c r="I23" s="25">
        <f>SUM('CORTA EST. RESPIRATORIA'!I23,'RN INTERMEDIO '!I23,'RN INTENSIVO '!I23,'RN C. MINIMOS'!I23,'MEDICINA 1'!I23,'MEDICINA 2'!I23,'MEDICINA 3'!I23,'HEMATO-ONCOLOGIA'!I23,'TRANSPLANTE M.O'!I23,'MEDICINA 4'!I23,'MEDICINA 5'!I23,'MEDICINA 6'!I23,'MONITOREO EPILEPSIA '!I23,'RECOBRO '!I23,'QUEMADO GRAL'!I23,'QUEMADO INTENSIVO'!I23,U.T.I!I23,U.C.I!I23,ORTOPEDIA!I23,'AISLAMIENTO (COVID)'!I23)</f>
        <v>5</v>
      </c>
      <c r="J23" s="25">
        <f>SUM('CORTA EST. RESPIRATORIA'!J23,'RN INTERMEDIO '!J23,'RN INTENSIVO '!J23,'RN C. MINIMOS'!J23,'MEDICINA 1'!J23,'MEDICINA 2'!J23,'MEDICINA 3'!J23,'HEMATO-ONCOLOGIA'!J23,'TRANSPLANTE M.O'!J23,'MEDICINA 4'!J23,'MEDICINA 5'!J23,'MEDICINA 6'!J23,'MONITOREO EPILEPSIA '!J23,'RECOBRO '!J23,'QUEMADO GRAL'!J23,'QUEMADO INTENSIVO'!J23,U.T.I!J23,U.C.I!J23,ORTOPEDIA!J23,'AISLAMIENTO (COVID)'!J23)</f>
        <v>7</v>
      </c>
      <c r="K23" s="27">
        <f t="shared" si="38"/>
        <v>12</v>
      </c>
      <c r="L23" s="25">
        <f>SUM('CORTA EST. RESPIRATORIA'!L23,'RN INTERMEDIO '!L23,'RN INTENSIVO '!L23,'RN C. MINIMOS'!L23,'MEDICINA 1'!L23,'MEDICINA 2'!L23,'MEDICINA 3'!L23,'HEMATO-ONCOLOGIA'!L23,'TRANSPLANTE M.O'!L23,'MEDICINA 4'!L23,'MEDICINA 5'!L23,'MEDICINA 6'!L23,'MONITOREO EPILEPSIA '!L23,'RECOBRO '!L23,'QUEMADO GRAL'!L23,'QUEMADO INTENSIVO'!L23,U.T.I!L23,U.C.I!L23,ORTOPEDIA!L23,'AISLAMIENTO (COVID)'!L23)</f>
        <v>5</v>
      </c>
      <c r="M23" s="25">
        <f>SUM('CORTA EST. RESPIRATORIA'!M23,'RN INTERMEDIO '!M23,'RN INTENSIVO '!M23,'RN C. MINIMOS'!M23,'MEDICINA 1'!M23,'MEDICINA 2'!M23,'MEDICINA 3'!M23,'HEMATO-ONCOLOGIA'!M23,'TRANSPLANTE M.O'!M23,'MEDICINA 4'!M23,'MEDICINA 5'!M23,'MEDICINA 6'!M23,'MONITOREO EPILEPSIA '!M23,'RECOBRO '!M23,'QUEMADO GRAL'!M23,'QUEMADO INTENSIVO'!M23,U.T.I!M23,U.C.I!M23,ORTOPEDIA!M23,'AISLAMIENTO (COVID)'!M23)</f>
        <v>7</v>
      </c>
      <c r="N23" s="27">
        <f t="shared" si="39"/>
        <v>39</v>
      </c>
      <c r="O23" s="25">
        <f>SUM('CORTA EST. RESPIRATORIA'!O23,'RN INTERMEDIO '!O23,'RN INTENSIVO '!O23,'RN C. MINIMOS'!O23,'MEDICINA 1'!O23,'MEDICINA 2'!O23,'MEDICINA 3'!O23,'HEMATO-ONCOLOGIA'!O23,'TRANSPLANTE M.O'!O23,'MEDICINA 4'!O23,'MEDICINA 5'!O23,'MEDICINA 6'!O23,'MONITOREO EPILEPSIA '!O23,'RECOBRO '!O23,'QUEMADO GRAL'!O23,'QUEMADO INTENSIVO'!O23,U.T.I!O23,U.C.I!O23,ORTOPEDIA!O23,'AISLAMIENTO (COVID)'!O23)</f>
        <v>21</v>
      </c>
      <c r="P23" s="25">
        <f>SUM('CORTA EST. RESPIRATORIA'!P23,'RN INTERMEDIO '!P23,'RN INTENSIVO '!P23,'RN C. MINIMOS'!P23,'MEDICINA 1'!P23,'MEDICINA 2'!P23,'MEDICINA 3'!P23,'HEMATO-ONCOLOGIA'!P23,'TRANSPLANTE M.O'!P23,'MEDICINA 4'!P23,'MEDICINA 5'!P23,'MEDICINA 6'!P23,'MONITOREO EPILEPSIA '!P23,'RECOBRO '!P23,'QUEMADO GRAL'!P23,'QUEMADO INTENSIVO'!P23,U.T.I!P23,U.C.I!P23,ORTOPEDIA!P23,'AISLAMIENTO (COVID)'!P23)</f>
        <v>18</v>
      </c>
      <c r="Q23" s="27">
        <f t="shared" si="40"/>
        <v>0</v>
      </c>
      <c r="R23" s="25">
        <f>SUM('CORTA EST. RESPIRATORIA'!R23,'RN INTERMEDIO '!R23,'RN INTENSIVO '!R23,'RN C. MINIMOS'!R23,'MEDICINA 1'!R23,'MEDICINA 2'!R23,'MEDICINA 3'!R23,'HEMATO-ONCOLOGIA'!R23,'TRANSPLANTE M.O'!R23,'MEDICINA 4'!R23,'MEDICINA 5'!R23,'MEDICINA 6'!R23,'MONITOREO EPILEPSIA '!R23,'RECOBRO '!R23,'QUEMADO GRAL'!R23,'QUEMADO INTENSIVO'!R23,U.T.I!R23,U.C.I!R23,ORTOPEDIA!R23,'AISLAMIENTO (COVID)'!R23)</f>
        <v>0</v>
      </c>
      <c r="S23" s="25">
        <f>SUM('CORTA EST. RESPIRATORIA'!S23,'RN INTERMEDIO '!S23,'RN INTENSIVO '!S23,'RN C. MINIMOS'!S23,'MEDICINA 1'!S23,'MEDICINA 2'!S23,'MEDICINA 3'!S23,'HEMATO-ONCOLOGIA'!S23,'TRANSPLANTE M.O'!S23,'MEDICINA 4'!S23,'MEDICINA 5'!S23,'MEDICINA 6'!S23,'MONITOREO EPILEPSIA '!S23,'RECOBRO '!S23,'QUEMADO GRAL'!S23,'QUEMADO INTENSIVO'!S23,U.T.I!S23,U.C.I!S23,ORTOPEDIA!S23,'AISLAMIENTO (COVID)'!S23)</f>
        <v>0</v>
      </c>
      <c r="T23" s="25">
        <f>SUM('CORTA EST. RESPIRATORIA'!T23,'RN INTERMEDIO '!T23,'RN INTENSIVO '!T23,'RN C. MINIMOS'!T23,'MEDICINA 1'!T23,'MEDICINA 2'!T23,'MEDICINA 3'!T23,'HEMATO-ONCOLOGIA'!T23,'TRANSPLANTE M.O'!T23,'MEDICINA 4'!T23,'MEDICINA 5'!T23,'MEDICINA 6'!T23,'MONITOREO EPILEPSIA '!T23,'RECOBRO '!T23,'QUEMADO GRAL'!T23,'QUEMADO INTENSIVO'!T23,U.T.I!T23,U.C.I!T23,ORTOPEDIA!T23,'AISLAMIENTO (COVID)'!T23)</f>
        <v>405</v>
      </c>
      <c r="U23" s="25">
        <f>SUM('CORTA EST. RESPIRATORIA'!U23,'RN INTERMEDIO '!U23,'RN INTENSIVO '!U23,'RN C. MINIMOS'!U23,'MEDICINA 1'!U23,'MEDICINA 2'!U23,'MEDICINA 3'!U23,'HEMATO-ONCOLOGIA'!U23,'TRANSPLANTE M.O'!U23,'MEDICINA 4'!U23,'MEDICINA 5'!U23,'MEDICINA 6'!U23,'MONITOREO EPILEPSIA '!U23,'RECOBRO '!U23,'QUEMADO GRAL'!U23,'QUEMADO INTENSIVO'!U23,U.T.I!U23,U.C.I!U23,ORTOPEDIA!U23,'AISLAMIENTO (COVID)'!U23)</f>
        <v>301</v>
      </c>
      <c r="V23" s="25">
        <f>SUM('CORTA EST. RESPIRATORIA'!V23,'RN INTERMEDIO '!V23,'RN INTENSIVO '!V23,'RN C. MINIMOS'!V23,'MEDICINA 1'!V23,'MEDICINA 2'!V23,'MEDICINA 3'!V23,'HEMATO-ONCOLOGIA'!V23,'TRANSPLANTE M.O'!V23,'MEDICINA 4'!V23,'MEDICINA 5'!V23,'MEDICINA 6'!V23,'MONITOREO EPILEPSIA '!V23,'RECOBRO '!V23,'QUEMADO GRAL'!V23,'QUEMADO INTENSIVO'!V23,U.T.I!V23,U.C.I!V23,ORTOPEDIA!V23,'AISLAMIENTO (COVID)'!V23)</f>
        <v>116</v>
      </c>
      <c r="W23" s="28">
        <f t="shared" si="41"/>
        <v>0</v>
      </c>
      <c r="X23" s="25">
        <f>SUM('CORTA EST. RESPIRATORIA'!X23,'RN INTERMEDIO '!X23,'RN INTENSIVO '!X23,'RN C. MINIMOS'!X23,'MEDICINA 1'!X23,'MEDICINA 2'!X23,'MEDICINA 3'!X23,'HEMATO-ONCOLOGIA'!X23,'TRANSPLANTE M.O'!X23,'MEDICINA 4'!X23,'MEDICINA 5'!X23,'MEDICINA 6'!X23,'MONITOREO EPILEPSIA '!X23,'RECOBRO '!X23,'QUEMADO GRAL'!X23,'QUEMADO INTENSIVO'!X23,U.T.I!X23,U.C.I!X23,ORTOPEDIA!X23,'AISLAMIENTO (COVID)'!X23)</f>
        <v>0</v>
      </c>
      <c r="Y23" s="25">
        <f>SUM('CORTA EST. RESPIRATORIA'!Y23,'RN INTERMEDIO '!Y23,'RN INTENSIVO '!Y23,'RN C. MINIMOS'!Y23,'MEDICINA 1'!Y23,'MEDICINA 2'!Y23,'MEDICINA 3'!Y23,'HEMATO-ONCOLOGIA'!Y23,'TRANSPLANTE M.O'!Y23,'MEDICINA 4'!Y23,'MEDICINA 5'!Y23,'MEDICINA 6'!Y23,'MONITOREO EPILEPSIA '!Y23,'RECOBRO '!Y23,'QUEMADO GRAL'!Y23,'QUEMADO INTENSIVO'!Y23,U.T.I!Y23,U.C.I!Y23,ORTOPEDIA!Y23,'AISLAMIENTO (COVID)'!Y23)</f>
        <v>0</v>
      </c>
      <c r="Z23" s="150"/>
      <c r="AA23" s="106"/>
      <c r="AD23" s="228"/>
      <c r="AE23" s="224"/>
      <c r="AF23" s="224">
        <v>28</v>
      </c>
      <c r="AG23" s="2">
        <v>16</v>
      </c>
    </row>
    <row r="24" spans="1:33" s="2" customFormat="1" ht="15.95" customHeight="1">
      <c r="A24" s="24">
        <v>16</v>
      </c>
      <c r="B24" s="25">
        <f t="shared" si="42"/>
        <v>315</v>
      </c>
      <c r="C24" s="25">
        <f t="shared" si="43"/>
        <v>180</v>
      </c>
      <c r="D24" s="172">
        <f t="shared" si="43"/>
        <v>135</v>
      </c>
      <c r="E24" s="28">
        <f t="shared" si="36"/>
        <v>31</v>
      </c>
      <c r="F24" s="25">
        <f>SUM('CORTA EST. RESPIRATORIA'!F24,'RN INTERMEDIO '!F24,'RN INTENSIVO '!F24,'RN C. MINIMOS'!F24,'MEDICINA 1'!F24,'MEDICINA 2'!F24,'MEDICINA 3'!F24,'HEMATO-ONCOLOGIA'!F24,'TRANSPLANTE M.O'!F24,'MEDICINA 4'!F24,'MEDICINA 5'!F24,'MEDICINA 6'!F24,'MONITOREO EPILEPSIA '!F24,'RECOBRO '!F24,'QUEMADO GRAL'!F24,'QUEMADO INTENSIVO'!F24,U.T.I!F24,U.C.I!F24,ORTOPEDIA!F24,'AISLAMIENTO (COVID)'!F24)</f>
        <v>14</v>
      </c>
      <c r="G24" s="25">
        <f>SUM('CORTA EST. RESPIRATORIA'!G24,'RN INTERMEDIO '!G24,'RN INTENSIVO '!G24,'RN C. MINIMOS'!G24,'MEDICINA 1'!G24,'MEDICINA 2'!G24,'MEDICINA 3'!G24,'HEMATO-ONCOLOGIA'!G24,'TRANSPLANTE M.O'!G24,'MEDICINA 4'!G24,'MEDICINA 5'!G24,'MEDICINA 6'!G24,'MONITOREO EPILEPSIA '!G24,'RECOBRO '!G24,'QUEMADO GRAL'!G24,'QUEMADO INTENSIVO'!G24,U.T.I!G24,U.C.I!G24,ORTOPEDIA!G24,'AISLAMIENTO (COVID)'!G24)</f>
        <v>17</v>
      </c>
      <c r="H24" s="28">
        <f t="shared" si="37"/>
        <v>17</v>
      </c>
      <c r="I24" s="25">
        <f>SUM('CORTA EST. RESPIRATORIA'!I24,'RN INTERMEDIO '!I24,'RN INTENSIVO '!I24,'RN C. MINIMOS'!I24,'MEDICINA 1'!I24,'MEDICINA 2'!I24,'MEDICINA 3'!I24,'HEMATO-ONCOLOGIA'!I24,'TRANSPLANTE M.O'!I24,'MEDICINA 4'!I24,'MEDICINA 5'!I24,'MEDICINA 6'!I24,'MONITOREO EPILEPSIA '!I24,'RECOBRO '!I24,'QUEMADO GRAL'!I24,'QUEMADO INTENSIVO'!I24,U.T.I!I24,U.C.I!I24,ORTOPEDIA!I24,'AISLAMIENTO (COVID)'!I24)</f>
        <v>13</v>
      </c>
      <c r="J24" s="25">
        <f>SUM('CORTA EST. RESPIRATORIA'!J24,'RN INTERMEDIO '!J24,'RN INTENSIVO '!J24,'RN C. MINIMOS'!J24,'MEDICINA 1'!J24,'MEDICINA 2'!J24,'MEDICINA 3'!J24,'HEMATO-ONCOLOGIA'!J24,'TRANSPLANTE M.O'!J24,'MEDICINA 4'!J24,'MEDICINA 5'!J24,'MEDICINA 6'!J24,'MONITOREO EPILEPSIA '!J24,'RECOBRO '!J24,'QUEMADO GRAL'!J24,'QUEMADO INTENSIVO'!J24,U.T.I!J24,U.C.I!J24,ORTOPEDIA!J24,'AISLAMIENTO (COVID)'!J24)</f>
        <v>4</v>
      </c>
      <c r="K24" s="27">
        <f t="shared" si="38"/>
        <v>17</v>
      </c>
      <c r="L24" s="25">
        <f>SUM('CORTA EST. RESPIRATORIA'!L24,'RN INTERMEDIO '!L24,'RN INTENSIVO '!L24,'RN C. MINIMOS'!L24,'MEDICINA 1'!L24,'MEDICINA 2'!L24,'MEDICINA 3'!L24,'HEMATO-ONCOLOGIA'!L24,'TRANSPLANTE M.O'!L24,'MEDICINA 4'!L24,'MEDICINA 5'!L24,'MEDICINA 6'!L24,'MONITOREO EPILEPSIA '!L24,'RECOBRO '!L24,'QUEMADO GRAL'!L24,'QUEMADO INTENSIVO'!L24,U.T.I!L24,U.C.I!L24,ORTOPEDIA!L24,'AISLAMIENTO (COVID)'!L24)</f>
        <v>13</v>
      </c>
      <c r="M24" s="25">
        <f>SUM('CORTA EST. RESPIRATORIA'!M24,'RN INTERMEDIO '!M24,'RN INTENSIVO '!M24,'RN C. MINIMOS'!M24,'MEDICINA 1'!M24,'MEDICINA 2'!M24,'MEDICINA 3'!M24,'HEMATO-ONCOLOGIA'!M24,'TRANSPLANTE M.O'!M24,'MEDICINA 4'!M24,'MEDICINA 5'!M24,'MEDICINA 6'!M24,'MONITOREO EPILEPSIA '!M24,'RECOBRO '!M24,'QUEMADO GRAL'!M24,'QUEMADO INTENSIVO'!M24,U.T.I!M24,U.C.I!M24,ORTOPEDIA!M24,'AISLAMIENTO (COVID)'!M24)</f>
        <v>4</v>
      </c>
      <c r="N24" s="27">
        <f t="shared" ref="N24" si="44">SUM(O24:P24)</f>
        <v>15</v>
      </c>
      <c r="O24" s="25">
        <f>SUM('CORTA EST. RESPIRATORIA'!O24,'RN INTERMEDIO '!O24,'RN INTENSIVO '!O24,'RN C. MINIMOS'!O24,'MEDICINA 1'!O24,'MEDICINA 2'!O24,'MEDICINA 3'!O24,'HEMATO-ONCOLOGIA'!O24,'TRANSPLANTE M.O'!O24,'MEDICINA 4'!O24,'MEDICINA 5'!O24,'MEDICINA 6'!O24,'MONITOREO EPILEPSIA '!O24,'RECOBRO '!O24,'QUEMADO GRAL'!O24,'QUEMADO INTENSIVO'!O24,U.T.I!O24,U.C.I!O24,ORTOPEDIA!O24,'AISLAMIENTO (COVID)'!O24)</f>
        <v>7</v>
      </c>
      <c r="P24" s="25">
        <f>SUM('CORTA EST. RESPIRATORIA'!P24,'RN INTERMEDIO '!P24,'RN INTENSIVO '!P24,'RN C. MINIMOS'!P24,'MEDICINA 1'!P24,'MEDICINA 2'!P24,'MEDICINA 3'!P24,'HEMATO-ONCOLOGIA'!P24,'TRANSPLANTE M.O'!P24,'MEDICINA 4'!P24,'MEDICINA 5'!P24,'MEDICINA 6'!P24,'MONITOREO EPILEPSIA '!P24,'RECOBRO '!P24,'QUEMADO GRAL'!P24,'QUEMADO INTENSIVO'!P24,U.T.I!P24,U.C.I!P24,ORTOPEDIA!P24,'AISLAMIENTO (COVID)'!P24)</f>
        <v>8</v>
      </c>
      <c r="Q24" s="196">
        <f t="shared" si="40"/>
        <v>3</v>
      </c>
      <c r="R24" s="25">
        <f>SUM('CORTA EST. RESPIRATORIA'!R24,'RN INTERMEDIO '!R24,'RN INTENSIVO '!R24,'RN C. MINIMOS'!R24,'MEDICINA 1'!R24,'MEDICINA 2'!R24,'MEDICINA 3'!R24,'HEMATO-ONCOLOGIA'!R24,'TRANSPLANTE M.O'!R24,'MEDICINA 4'!R24,'MEDICINA 5'!R24,'MEDICINA 6'!R24,'MONITOREO EPILEPSIA '!R24,'RECOBRO '!R24,'QUEMADO GRAL'!R24,'QUEMADO INTENSIVO'!R24,U.T.I!R24,U.C.I!R24,ORTOPEDIA!R24,'AISLAMIENTO (COVID)'!R24)</f>
        <v>0</v>
      </c>
      <c r="S24" s="25">
        <f>SUM('CORTA EST. RESPIRATORIA'!S24,'RN INTERMEDIO '!S24,'RN INTENSIVO '!S24,'RN C. MINIMOS'!S24,'MEDICINA 1'!S24,'MEDICINA 2'!S24,'MEDICINA 3'!S24,'HEMATO-ONCOLOGIA'!S24,'TRANSPLANTE M.O'!S24,'MEDICINA 4'!S24,'MEDICINA 5'!S24,'MEDICINA 6'!S24,'MONITOREO EPILEPSIA '!S24,'RECOBRO '!S24,'QUEMADO GRAL'!S24,'QUEMADO INTENSIVO'!S24,U.T.I!S24,U.C.I!S24,ORTOPEDIA!S24,'AISLAMIENTO (COVID)'!S24)</f>
        <v>3</v>
      </c>
      <c r="T24" s="25">
        <f>SUM('CORTA EST. RESPIRATORIA'!T24,'RN INTERMEDIO '!T24,'RN INTENSIVO '!T24,'RN C. MINIMOS'!T24,'MEDICINA 1'!T24,'MEDICINA 2'!T24,'MEDICINA 3'!T24,'HEMATO-ONCOLOGIA'!T24,'TRANSPLANTE M.O'!T24,'MEDICINA 4'!T24,'MEDICINA 5'!T24,'MEDICINA 6'!T24,'MONITOREO EPILEPSIA '!T24,'RECOBRO '!T24,'QUEMADO GRAL'!T24,'QUEMADO INTENSIVO'!T24,U.T.I!T24,U.C.I!T24,ORTOPEDIA!T24,'AISLAMIENTO (COVID)'!T24)</f>
        <v>185</v>
      </c>
      <c r="U24" s="25">
        <f>SUM('CORTA EST. RESPIRATORIA'!U24,'RN INTERMEDIO '!U24,'RN INTENSIVO '!U24,'RN C. MINIMOS'!U24,'MEDICINA 1'!U24,'MEDICINA 2'!U24,'MEDICINA 3'!U24,'HEMATO-ONCOLOGIA'!U24,'TRANSPLANTE M.O'!U24,'MEDICINA 4'!U24,'MEDICINA 5'!U24,'MEDICINA 6'!U24,'MONITOREO EPILEPSIA '!U24,'RECOBRO '!U24,'QUEMADO GRAL'!U24,'QUEMADO INTENSIVO'!U24,U.T.I!U24,U.C.I!U24,ORTOPEDIA!U24,'AISLAMIENTO (COVID)'!U24)</f>
        <v>79</v>
      </c>
      <c r="V24" s="25">
        <f>SUM('CORTA EST. RESPIRATORIA'!V24,'RN INTERMEDIO '!V24,'RN INTENSIVO '!V24,'RN C. MINIMOS'!V24,'MEDICINA 1'!V24,'MEDICINA 2'!V24,'MEDICINA 3'!V24,'HEMATO-ONCOLOGIA'!V24,'TRANSPLANTE M.O'!V24,'MEDICINA 4'!V24,'MEDICINA 5'!V24,'MEDICINA 6'!V24,'MONITOREO EPILEPSIA '!V24,'RECOBRO '!V24,'QUEMADO GRAL'!V24,'QUEMADO INTENSIVO'!V24,U.T.I!V24,U.C.I!V24,ORTOPEDIA!V24,'AISLAMIENTO (COVID)'!V24)</f>
        <v>106</v>
      </c>
      <c r="W24" s="28">
        <f t="shared" si="41"/>
        <v>0</v>
      </c>
      <c r="X24" s="25">
        <f>SUM('CORTA EST. RESPIRATORIA'!X24,'RN INTERMEDIO '!X24,'RN INTENSIVO '!X24,'RN C. MINIMOS'!X24,'MEDICINA 1'!X24,'MEDICINA 2'!X24,'MEDICINA 3'!X24,'HEMATO-ONCOLOGIA'!X24,'TRANSPLANTE M.O'!X24,'MEDICINA 4'!X24,'MEDICINA 5'!X24,'MEDICINA 6'!X24,'MONITOREO EPILEPSIA '!X24,'RECOBRO '!X24,'QUEMADO GRAL'!X24,'QUEMADO INTENSIVO'!X24,U.T.I!X24,U.C.I!X24,ORTOPEDIA!X24,'AISLAMIENTO (COVID)'!X24)</f>
        <v>0</v>
      </c>
      <c r="Y24" s="25">
        <f>SUM('CORTA EST. RESPIRATORIA'!Y24,'RN INTERMEDIO '!Y24,'RN INTENSIVO '!Y24,'RN C. MINIMOS'!Y24,'MEDICINA 1'!Y24,'MEDICINA 2'!Y24,'MEDICINA 3'!Y24,'HEMATO-ONCOLOGIA'!Y24,'TRANSPLANTE M.O'!Y24,'MEDICINA 4'!Y24,'MEDICINA 5'!Y24,'MEDICINA 6'!Y24,'MONITOREO EPILEPSIA '!Y24,'RECOBRO '!Y24,'QUEMADO GRAL'!Y24,'QUEMADO INTENSIVO'!Y24,U.T.I!Y24,U.C.I!Y24,ORTOPEDIA!Y24,'AISLAMIENTO (COVID)'!Y24)</f>
        <v>0</v>
      </c>
      <c r="Z24" s="150"/>
      <c r="AA24" s="106"/>
      <c r="AD24" s="229"/>
      <c r="AE24" s="224"/>
      <c r="AF24" s="224">
        <v>133</v>
      </c>
      <c r="AG24" s="2">
        <v>17</v>
      </c>
    </row>
    <row r="25" spans="1:33" s="2" customFormat="1" ht="15.95" customHeight="1" thickBot="1">
      <c r="A25" s="24">
        <v>17</v>
      </c>
      <c r="B25" s="159">
        <f t="shared" si="42"/>
        <v>325</v>
      </c>
      <c r="C25" s="143">
        <f t="shared" si="43"/>
        <v>188</v>
      </c>
      <c r="D25" s="193">
        <f t="shared" si="43"/>
        <v>137</v>
      </c>
      <c r="E25" s="28">
        <f t="shared" si="36"/>
        <v>32</v>
      </c>
      <c r="F25" s="25">
        <f>SUM('CORTA EST. RESPIRATORIA'!F25,'RN INTERMEDIO '!F25,'RN INTENSIVO '!F25,'RN C. MINIMOS'!F25,'MEDICINA 1'!F25,'MEDICINA 2'!F25,'MEDICINA 3'!F25,'HEMATO-ONCOLOGIA'!F25,'TRANSPLANTE M.O'!F25,'MEDICINA 4'!F25,'MEDICINA 5'!F25,'MEDICINA 6'!F25,'MONITOREO EPILEPSIA '!F25,'RECOBRO '!F25,'QUEMADO GRAL'!F25,'QUEMADO INTENSIVO'!F25,U.T.I!F25,U.C.I!F25,ORTOPEDIA!F25,'AISLAMIENTO (COVID)'!F25)</f>
        <v>18</v>
      </c>
      <c r="G25" s="25">
        <f>SUM('CORTA EST. RESPIRATORIA'!G25,'RN INTERMEDIO '!G25,'RN INTENSIVO '!G25,'RN C. MINIMOS'!G25,'MEDICINA 1'!G25,'MEDICINA 2'!G25,'MEDICINA 3'!G25,'HEMATO-ONCOLOGIA'!G25,'TRANSPLANTE M.O'!G25,'MEDICINA 4'!G25,'MEDICINA 5'!G25,'MEDICINA 6'!G25,'MONITOREO EPILEPSIA '!G25,'RECOBRO '!G25,'QUEMADO GRAL'!G25,'QUEMADO INTENSIVO'!G25,U.T.I!G25,U.C.I!G25,ORTOPEDIA!G25,'AISLAMIENTO (COVID)'!G25)</f>
        <v>14</v>
      </c>
      <c r="H25" s="28">
        <f t="shared" si="37"/>
        <v>9</v>
      </c>
      <c r="I25" s="25">
        <f>SUM('CORTA EST. RESPIRATORIA'!I25,'RN INTERMEDIO '!I25,'RN INTENSIVO '!I25,'RN C. MINIMOS'!I25,'MEDICINA 1'!I25,'MEDICINA 2'!I25,'MEDICINA 3'!I25,'HEMATO-ONCOLOGIA'!I25,'TRANSPLANTE M.O'!I25,'MEDICINA 4'!I25,'MEDICINA 5'!I25,'MEDICINA 6'!I25,'MONITOREO EPILEPSIA '!I25,'RECOBRO '!I25,'QUEMADO GRAL'!I25,'QUEMADO INTENSIVO'!I25,U.T.I!I25,U.C.I!I25,ORTOPEDIA!I25,'AISLAMIENTO (COVID)'!I25)</f>
        <v>5</v>
      </c>
      <c r="J25" s="25">
        <f>SUM('CORTA EST. RESPIRATORIA'!J25,'RN INTERMEDIO '!J25,'RN INTENSIVO '!J25,'RN C. MINIMOS'!J25,'MEDICINA 1'!J25,'MEDICINA 2'!J25,'MEDICINA 3'!J25,'HEMATO-ONCOLOGIA'!J25,'TRANSPLANTE M.O'!J25,'MEDICINA 4'!J25,'MEDICINA 5'!J25,'MEDICINA 6'!J25,'MONITOREO EPILEPSIA '!J25,'RECOBRO '!J25,'QUEMADO GRAL'!J25,'QUEMADO INTENSIVO'!J25,U.T.I!J25,U.C.I!J25,ORTOPEDIA!J25,'AISLAMIENTO (COVID)'!J25)</f>
        <v>4</v>
      </c>
      <c r="K25" s="27">
        <f t="shared" si="38"/>
        <v>9</v>
      </c>
      <c r="L25" s="25">
        <f>SUM('CORTA EST. RESPIRATORIA'!L25,'RN INTERMEDIO '!L25,'RN INTENSIVO '!L25,'RN C. MINIMOS'!L25,'MEDICINA 1'!L25,'MEDICINA 2'!L25,'MEDICINA 3'!L25,'HEMATO-ONCOLOGIA'!L25,'TRANSPLANTE M.O'!L25,'MEDICINA 4'!L25,'MEDICINA 5'!L25,'MEDICINA 6'!L25,'MONITOREO EPILEPSIA '!L25,'RECOBRO '!L25,'QUEMADO GRAL'!L25,'QUEMADO INTENSIVO'!L25,U.T.I!L25,U.C.I!L25,ORTOPEDIA!L25,'AISLAMIENTO (COVID)'!L25)</f>
        <v>5</v>
      </c>
      <c r="M25" s="25">
        <f>SUM('CORTA EST. RESPIRATORIA'!M25,'RN INTERMEDIO '!M25,'RN INTENSIVO '!M25,'RN C. MINIMOS'!M25,'MEDICINA 1'!M25,'MEDICINA 2'!M25,'MEDICINA 3'!M25,'HEMATO-ONCOLOGIA'!M25,'TRANSPLANTE M.O'!M25,'MEDICINA 4'!M25,'MEDICINA 5'!M25,'MEDICINA 6'!M25,'MONITOREO EPILEPSIA '!M25,'RECOBRO '!M25,'QUEMADO GRAL'!M25,'QUEMADO INTENSIVO'!M25,U.T.I!M25,U.C.I!M25,ORTOPEDIA!M25,'AISLAMIENTO (COVID)'!M25)</f>
        <v>4</v>
      </c>
      <c r="N25" s="27">
        <f t="shared" si="39"/>
        <v>21</v>
      </c>
      <c r="O25" s="25">
        <f>SUM('CORTA EST. RESPIRATORIA'!O25,'RN INTERMEDIO '!O25,'RN INTENSIVO '!O25,'RN C. MINIMOS'!O25,'MEDICINA 1'!O25,'MEDICINA 2'!O25,'MEDICINA 3'!O25,'HEMATO-ONCOLOGIA'!O25,'TRANSPLANTE M.O'!O25,'MEDICINA 4'!O25,'MEDICINA 5'!O25,'MEDICINA 6'!O25,'MONITOREO EPILEPSIA '!O25,'RECOBRO '!O25,'QUEMADO GRAL'!O25,'QUEMADO INTENSIVO'!O25,U.T.I!O25,U.C.I!O25,ORTOPEDIA!O25,'AISLAMIENTO (COVID)'!O25)</f>
        <v>10</v>
      </c>
      <c r="P25" s="25">
        <f>SUM('CORTA EST. RESPIRATORIA'!P25,'RN INTERMEDIO '!P25,'RN INTENSIVO '!P25,'RN C. MINIMOS'!P25,'MEDICINA 1'!P25,'MEDICINA 2'!P25,'MEDICINA 3'!P25,'HEMATO-ONCOLOGIA'!P25,'TRANSPLANTE M.O'!P25,'MEDICINA 4'!P25,'MEDICINA 5'!P25,'MEDICINA 6'!P25,'MONITOREO EPILEPSIA '!P25,'RECOBRO '!P25,'QUEMADO GRAL'!P25,'QUEMADO INTENSIVO'!P25,U.T.I!P25,U.C.I!P25,ORTOPEDIA!P25,'AISLAMIENTO (COVID)'!P25)</f>
        <v>11</v>
      </c>
      <c r="Q25" s="196">
        <f t="shared" si="40"/>
        <v>1</v>
      </c>
      <c r="R25" s="25">
        <f>SUM('CORTA EST. RESPIRATORIA'!R25,'RN INTERMEDIO '!R25,'RN INTENSIVO '!R25,'RN C. MINIMOS'!R25,'MEDICINA 1'!R25,'MEDICINA 2'!R25,'MEDICINA 3'!R28,'HEMATO-ONCOLOGIA'!R25,'TRANSPLANTE M.O'!R25,'MEDICINA 4'!R25,'MEDICINA 5'!R25,'MEDICINA 6'!R25,'MONITOREO EPILEPSIA '!R25,'RECOBRO '!R25,'QUEMADO GRAL'!R25,'QUEMADO INTENSIVO'!R25,U.T.I!R25,U.C.I!R25,ORTOPEDIA!R28,'AISLAMIENTO (COVID)'!R25)</f>
        <v>0</v>
      </c>
      <c r="S25" s="25">
        <f>SUM('CORTA EST. RESPIRATORIA'!S25,'RN INTERMEDIO '!S25,'RN INTENSIVO '!S25,'RN C. MINIMOS'!S25,'MEDICINA 1'!S25,'MEDICINA 2'!S25,'MEDICINA 3'!S25,'HEMATO-ONCOLOGIA'!S25,'TRANSPLANTE M.O'!S25,'MEDICINA 4'!S25,'MEDICINA 5'!S25,'MEDICINA 6'!S25,'MONITOREO EPILEPSIA '!S25,'RECOBRO '!S25,'QUEMADO GRAL'!S25,'QUEMADO INTENSIVO'!S25,U.T.I!S25,U.C.I!S25,ORTOPEDIA!S25,'AISLAMIENTO (COVID)'!S25)</f>
        <v>1</v>
      </c>
      <c r="T25" s="25">
        <f>SUM('CORTA EST. RESPIRATORIA'!T25,'RN INTERMEDIO '!T25,'RN INTENSIVO '!T25,'RN C. MINIMOS'!T25,'MEDICINA 1'!T25,'MEDICINA 2'!T25,'MEDICINA 3'!T25,'HEMATO-ONCOLOGIA'!T25,'TRANSPLANTE M.O'!T25,'MEDICINA 4'!T25,'MEDICINA 5'!T25,'MEDICINA 6'!T25,'MONITOREO EPILEPSIA '!T25,'RECOBRO '!T25,'QUEMADO GRAL'!T25,'QUEMADO INTENSIVO'!T25,U.T.I!T25,U.C.I!T25,ORTOPEDIA!T25,'AISLAMIENTO (COVID)'!T25)</f>
        <v>86</v>
      </c>
      <c r="U25" s="25">
        <f>SUM('CORTA EST. RESPIRATORIA'!U25,'RN INTERMEDIO '!U25,'RN INTENSIVO '!U25,'RN C. MINIMOS'!U25,'MEDICINA 1'!U25,'MEDICINA 2'!U25,'MEDICINA 3'!U25,'HEMATO-ONCOLOGIA'!U25,'TRANSPLANTE M.O'!U25,'MEDICINA 4'!U25,'MEDICINA 5'!U25,'MEDICINA 6'!U25,'MONITOREO EPILEPSIA '!U25,'RECOBRO '!U25,'QUEMADO GRAL'!U25,'QUEMADO INTENSIVO'!U25,U.T.I!U25,U.C.I!U25,ORTOPEDIA!U25,'AISLAMIENTO (COVID)'!U25)</f>
        <v>45</v>
      </c>
      <c r="V25" s="25">
        <f>SUM('CORTA EST. RESPIRATORIA'!V25,'RN INTERMEDIO '!V25,'RN INTENSIVO '!V25,'RN C. MINIMOS'!V25,'MEDICINA 1'!V25,'MEDICINA 2'!V25,'MEDICINA 3'!V25,'HEMATO-ONCOLOGIA'!V25,'TRANSPLANTE M.O'!V25,'MEDICINA 4'!V25,'MEDICINA 5'!V25,'MEDICINA 6'!V25,'MONITOREO EPILEPSIA '!V25,'RECOBRO '!V25,'QUEMADO GRAL'!V25,'QUEMADO INTENSIVO'!V25,U.T.I!V25,U.C.I!V25,ORTOPEDIA!V25,'AISLAMIENTO (COVID)'!V25)</f>
        <v>41</v>
      </c>
      <c r="W25" s="28">
        <f t="shared" si="41"/>
        <v>0</v>
      </c>
      <c r="X25" s="25">
        <f>SUM('CORTA EST. RESPIRATORIA'!X25,'RN INTERMEDIO '!X28,'RN INTENSIVO '!X28,'RN C. MINIMOS'!X28,'MEDICINA 1'!X28,'MEDICINA 2'!X28,'MEDICINA 3'!X28,'HEMATO-ONCOLOGIA'!X28,'TRANSPLANTE M.O'!X28,'MEDICINA 4'!X28,'MEDICINA 5'!X28,'MEDICINA 6'!X28,'MONITOREO EPILEPSIA '!X28,'RECOBRO '!X28,'QUEMADO GRAL'!X28,'QUEMADO INTENSIVO'!X28,U.T.I!X28,U.C.I!X28,ORTOPEDIA!X28,'AISLAMIENTO (COVID)'!X28)</f>
        <v>0</v>
      </c>
      <c r="Y25" s="25">
        <f>SUM('CORTA EST. RESPIRATORIA'!Y25,'RN INTERMEDIO '!Y28,'RN INTENSIVO '!Y28,'RN C. MINIMOS'!Y28,'MEDICINA 1'!Y28,'MEDICINA 2'!Y28,'MEDICINA 3'!Y28,'HEMATO-ONCOLOGIA'!Y28,'TRANSPLANTE M.O'!Y28,'MEDICINA 4'!Y28,'MEDICINA 5'!Y28,'MEDICINA 6'!Y28,'MONITOREO EPILEPSIA '!Y28,'RECOBRO '!Y28,'QUEMADO GRAL'!Y28,'QUEMADO INTENSIVO'!Y28,U.T.I!Y28,U.C.I!Y28,ORTOPEDIA!Y28,'AISLAMIENTO (COVID)'!Y28)</f>
        <v>0</v>
      </c>
      <c r="Z25" s="150"/>
      <c r="AA25" s="106"/>
      <c r="AD25" s="229"/>
      <c r="AE25" s="224"/>
      <c r="AF25" s="224">
        <v>214</v>
      </c>
      <c r="AG25" s="2">
        <v>18</v>
      </c>
    </row>
    <row r="26" spans="1:33" s="9" customFormat="1" ht="15.95" customHeight="1" thickBot="1">
      <c r="A26" s="107"/>
      <c r="B26" s="111">
        <f t="shared" ref="B26:L26" si="45">SUM(B19:B25)</f>
        <v>2158</v>
      </c>
      <c r="C26" s="111">
        <f t="shared" si="45"/>
        <v>1262</v>
      </c>
      <c r="D26" s="173">
        <f t="shared" si="45"/>
        <v>896</v>
      </c>
      <c r="E26" s="111">
        <f t="shared" si="45"/>
        <v>232</v>
      </c>
      <c r="F26" s="108">
        <f t="shared" si="45"/>
        <v>132</v>
      </c>
      <c r="G26" s="109">
        <f t="shared" si="45"/>
        <v>100</v>
      </c>
      <c r="H26" s="110">
        <f t="shared" si="45"/>
        <v>87</v>
      </c>
      <c r="I26" s="108">
        <f t="shared" si="45"/>
        <v>46</v>
      </c>
      <c r="J26" s="109">
        <f t="shared" si="45"/>
        <v>41</v>
      </c>
      <c r="K26" s="110">
        <f t="shared" si="45"/>
        <v>87</v>
      </c>
      <c r="L26" s="108">
        <f t="shared" si="45"/>
        <v>46</v>
      </c>
      <c r="M26" s="109">
        <f t="shared" ref="M26:S26" si="46">SUM(M19:M25)</f>
        <v>41</v>
      </c>
      <c r="N26" s="110">
        <f t="shared" si="46"/>
        <v>228</v>
      </c>
      <c r="O26" s="144">
        <f>SUM(O19:O25)</f>
        <v>132</v>
      </c>
      <c r="P26" s="145">
        <f t="shared" si="46"/>
        <v>96</v>
      </c>
      <c r="Q26" s="152">
        <f t="shared" si="46"/>
        <v>8</v>
      </c>
      <c r="R26" s="144">
        <f>SUM(R19:R25)</f>
        <v>3</v>
      </c>
      <c r="S26" s="145">
        <f t="shared" si="46"/>
        <v>5</v>
      </c>
      <c r="T26" s="209">
        <f>SUM('CORTA EST. RESPIRATORIA'!T26,'RN INTERMEDIO '!T26,'RN INTENSIVO '!T26,'RN C. MINIMOS'!T26,'MEDICINA 1'!T26,'MEDICINA 2'!T26,'MEDICINA 3'!T26,'HEMATO-ONCOLOGIA'!T26,'TRANSPLANTE M.O'!T26,'MEDICINA 4'!T26,'MEDICINA 5'!T26,'MEDICINA 6'!T26,'MONITOREO EPILEPSIA '!T26,'RECOBRO '!T26,'QUEMADO GRAL'!T26,'QUEMADO INTENSIVO'!T26,U.T.I!T26,U.C.I!T26,ORTOPEDIA!T26,'AISLAMIENTO (COVID)'!T26)</f>
        <v>2147</v>
      </c>
      <c r="U26" s="209">
        <f>SUM('CORTA EST. RESPIRATORIA'!U26,'RN INTERMEDIO '!U26,'RN INTENSIVO '!U26,'RN C. MINIMOS'!U26,'MEDICINA 1'!U26,'MEDICINA 2'!U26,'MEDICINA 3'!U26,'HEMATO-ONCOLOGIA'!U26,'TRANSPLANTE M.O'!U26,'MEDICINA 4'!U26,'MEDICINA 5'!U26,'MEDICINA 6'!U26,'MONITOREO EPILEPSIA '!U26,'RECOBRO '!U26,'QUEMADO GRAL'!U26,'QUEMADO INTENSIVO'!U26,U.T.I!U26,U.C.I!U26,ORTOPEDIA!U26,'AISLAMIENTO (COVID)'!U26)</f>
        <v>1307</v>
      </c>
      <c r="V26" s="209">
        <f>SUM('CORTA EST. RESPIRATORIA'!V26,'RN INTERMEDIO '!V26,'RN INTENSIVO '!V26,'RN C. MINIMOS'!V26,'MEDICINA 1'!V26,'MEDICINA 2'!V26,'MEDICINA 3'!V26,'HEMATO-ONCOLOGIA'!V26,'TRANSPLANTE M.O'!V26,'MEDICINA 4'!V26,'MEDICINA 5'!V26,'MEDICINA 6'!V26,'MONITOREO EPILEPSIA '!V26,'RECOBRO '!V26,'QUEMADO GRAL'!V26,'QUEMADO INTENSIVO'!V26,U.T.I!V26,U.C.I!V26,ORTOPEDIA!V26,'AISLAMIENTO (COVID)'!V26)</f>
        <v>852</v>
      </c>
      <c r="W26" s="144">
        <f>SUM(W19:W25)</f>
        <v>0</v>
      </c>
      <c r="X26" s="235">
        <f t="shared" ref="X26:Y26" si="47">SUM(X19:X25)</f>
        <v>0</v>
      </c>
      <c r="Y26" s="235">
        <f t="shared" si="47"/>
        <v>0</v>
      </c>
      <c r="Z26" s="151">
        <f>SUM(Z17:Z20)</f>
        <v>0</v>
      </c>
      <c r="AA26" s="146">
        <f>SUM(AA17:AA20)</f>
        <v>0</v>
      </c>
      <c r="AD26" s="229"/>
      <c r="AE26" s="224"/>
      <c r="AF26" s="224">
        <v>213</v>
      </c>
      <c r="AG26" s="2">
        <v>19</v>
      </c>
    </row>
    <row r="27" spans="1:33" s="9" customFormat="1" ht="15.95" customHeight="1">
      <c r="A27" s="134">
        <v>18</v>
      </c>
      <c r="B27" s="25">
        <f t="shared" si="42"/>
        <v>324</v>
      </c>
      <c r="C27" s="25">
        <f>SUM(C25,F27,I27)-SUM(L27,O27,R27)</f>
        <v>189</v>
      </c>
      <c r="D27" s="172">
        <f>SUM(D25,G27,J27)-SUM(M27,P27,S27)</f>
        <v>135</v>
      </c>
      <c r="E27" s="28">
        <f t="shared" ref="E27:E33" si="48">SUM(F27:G27)</f>
        <v>39</v>
      </c>
      <c r="F27" s="25">
        <f>SUM('CORTA EST. RESPIRATORIA'!F27,'RN INTERMEDIO '!F27,'RN INTENSIVO '!F27,'RN C. MINIMOS'!F27,'MEDICINA 1'!F27,'MEDICINA 2'!F27,'MEDICINA 3'!F27,'HEMATO-ONCOLOGIA'!F27,'TRANSPLANTE M.O'!F27,'MEDICINA 4'!F27,'MEDICINA 5'!F27,'MEDICINA 6'!F27,'MONITOREO EPILEPSIA '!F27,'RECOBRO '!F27,'QUEMADO GRAL'!F27,'QUEMADO INTENSIVO'!F27,U.T.I!F27,U.C.I!F27,ORTOPEDIA!F27,'AISLAMIENTO (COVID)'!F27)</f>
        <v>22</v>
      </c>
      <c r="G27" s="25">
        <f>SUM('CORTA EST. RESPIRATORIA'!G27,'RN INTERMEDIO '!G27,'RN INTENSIVO '!G27,'RN C. MINIMOS'!G27,'MEDICINA 1'!G27,'MEDICINA 2'!G27,'MEDICINA 3'!G27,'HEMATO-ONCOLOGIA'!G27,'TRANSPLANTE M.O'!G27,'MEDICINA 4'!G27,'MEDICINA 5'!G27,'MEDICINA 6'!G27,'MONITOREO EPILEPSIA '!G27,'RECOBRO '!G27,'QUEMADO GRAL'!G27,'QUEMADO INTENSIVO'!G27,U.T.I!G27,U.C.I!G27,ORTOPEDIA!G27,'AISLAMIENTO (COVID)'!G27)</f>
        <v>17</v>
      </c>
      <c r="H27" s="28">
        <f t="shared" ref="H27:H33" si="49">SUM(I27:J27)</f>
        <v>11</v>
      </c>
      <c r="I27" s="25">
        <f>SUM('CORTA EST. RESPIRATORIA'!I27,'RN INTERMEDIO '!I27,'RN INTENSIVO '!I27,'RN C. MINIMOS'!I27,'MEDICINA 1'!I27,'MEDICINA 2'!I27,'MEDICINA 3'!I27,'HEMATO-ONCOLOGIA'!I27,'TRANSPLANTE M.O'!I27,'MEDICINA 4'!I27,'MEDICINA 5'!I27,'MEDICINA 6'!I27,'MONITOREO EPILEPSIA '!I27,'RECOBRO '!I27,'QUEMADO GRAL'!I27,'QUEMADO INTENSIVO'!I27,U.T.I!I27,U.C.I!I27,ORTOPEDIA!I27,'AISLAMIENTO (COVID)'!I27)</f>
        <v>4</v>
      </c>
      <c r="J27" s="25">
        <f>SUM('CORTA EST. RESPIRATORIA'!J27,'RN INTERMEDIO '!J27,'RN INTENSIVO '!J27,'RN C. MINIMOS'!J27,'MEDICINA 1'!J27,'MEDICINA 2'!J27,'MEDICINA 3'!J27,'HEMATO-ONCOLOGIA'!J27,'TRANSPLANTE M.O'!J27,'MEDICINA 4'!J27,'MEDICINA 5'!J27,'MEDICINA 6'!J27,'MONITOREO EPILEPSIA '!J27,'RECOBRO '!J27,'QUEMADO GRAL'!J27,'QUEMADO INTENSIVO'!J27,U.T.I!J27,U.C.I!J27,ORTOPEDIA!J27,'AISLAMIENTO (COVID)'!J27)</f>
        <v>7</v>
      </c>
      <c r="K27" s="27">
        <f t="shared" ref="K27:K33" si="50">SUM(L27:M27)</f>
        <v>11</v>
      </c>
      <c r="L27" s="25">
        <f>SUM('CORTA EST. RESPIRATORIA'!L27,'RN INTERMEDIO '!L27,'RN INTENSIVO '!L27,'RN C. MINIMOS'!L27,'MEDICINA 1'!L27,'MEDICINA 2'!L27,'MEDICINA 3'!L27,'HEMATO-ONCOLOGIA'!L27,'TRANSPLANTE M.O'!L27,'MEDICINA 4'!L27,'MEDICINA 5'!L27,'MEDICINA 6'!L27,'MONITOREO EPILEPSIA '!L27,'RECOBRO '!L27,'QUEMADO GRAL'!L27,'QUEMADO INTENSIVO'!L27,U.T.I!L27,U.C.I!L27,ORTOPEDIA!L27,'AISLAMIENTO (COVID)'!L27)</f>
        <v>4</v>
      </c>
      <c r="M27" s="25">
        <f>SUM('CORTA EST. RESPIRATORIA'!M27,'RN INTERMEDIO '!M27,'RN INTENSIVO '!M27,'RN C. MINIMOS'!M27,'MEDICINA 1'!M27,'MEDICINA 2'!M27,'MEDICINA 3'!M27,'HEMATO-ONCOLOGIA'!M27,'TRANSPLANTE M.O'!M27,'MEDICINA 4'!M27,'MEDICINA 5'!M27,'MEDICINA 6'!M27,'MONITOREO EPILEPSIA '!M27,'RECOBRO '!M27,'QUEMADO GRAL'!M27,'QUEMADO INTENSIVO'!M27,U.T.I!M27,U.C.I!M27,ORTOPEDIA!M27,'AISLAMIENTO (COVID)'!M27)</f>
        <v>7</v>
      </c>
      <c r="N27" s="27">
        <f t="shared" ref="N27:N33" si="51">SUM(O27:P27)</f>
        <v>38</v>
      </c>
      <c r="O27" s="25">
        <f>SUM('CORTA EST. RESPIRATORIA'!O27,'RN INTERMEDIO '!O27,'RN INTENSIVO '!O27,'RN C. MINIMOS'!O27,'MEDICINA 1'!O27,'MEDICINA 2'!O27,'MEDICINA 3'!O27,'HEMATO-ONCOLOGIA'!O27,'TRANSPLANTE M.O'!O27,'MEDICINA 4'!O27,'MEDICINA 5'!O27,'MEDICINA 6'!O27,'MONITOREO EPILEPSIA '!O27,'RECOBRO '!O27,'QUEMADO GRAL'!O27,'QUEMADO INTENSIVO'!O27,U.T.I!O27,U.C.I!O27,ORTOPEDIA!O27,'AISLAMIENTO (COVID)'!O27)</f>
        <v>20</v>
      </c>
      <c r="P27" s="25">
        <f>SUM('CORTA EST. RESPIRATORIA'!P27,'RN INTERMEDIO '!P27,'RN INTENSIVO '!P27,'RN C. MINIMOS'!P27,'MEDICINA 1'!P27,'MEDICINA 2'!P27,'MEDICINA 3'!P27,'HEMATO-ONCOLOGIA'!P27,'TRANSPLANTE M.O'!P27,'MEDICINA 4'!P27,'MEDICINA 5'!P27,'MEDICINA 6'!P27,'MONITOREO EPILEPSIA '!P27,'RECOBRO '!P27,'QUEMADO GRAL'!P27,'QUEMADO INTENSIVO'!P27,U.T.I!P27,U.C.I!P27,ORTOPEDIA!P27,'AISLAMIENTO (COVID)'!P27)</f>
        <v>18</v>
      </c>
      <c r="Q27" s="27">
        <f t="shared" ref="Q27:Q33" si="52">SUM(R27:S27)</f>
        <v>2</v>
      </c>
      <c r="R27" s="25">
        <f>SUM('CORTA EST. RESPIRATORIA'!R27,'RN INTERMEDIO '!R27,'RN INTENSIVO '!R27,'RN C. MINIMOS'!R27,'MEDICINA 1'!R27,'MEDICINA 2'!R27,'MEDICINA 3'!R27,'HEMATO-ONCOLOGIA'!R27,'TRANSPLANTE M.O'!R27,'MEDICINA 4'!R27,'MEDICINA 5'!R27,'MEDICINA 6'!R27,'MONITOREO EPILEPSIA '!R27,'RECOBRO '!R27,'QUEMADO GRAL'!R27,'QUEMADO INTENSIVO'!R27,U.T.I!R27,U.C.I!R27,ORTOPEDIA!R27,'AISLAMIENTO (COVID)'!R27)</f>
        <v>1</v>
      </c>
      <c r="S27" s="25">
        <f>SUM('CORTA EST. RESPIRATORIA'!S27,'RN INTERMEDIO '!S27,'RN INTENSIVO '!S27,'RN C. MINIMOS'!S27,'MEDICINA 1'!S27,'MEDICINA 2'!S27,'MEDICINA 3'!S27,'HEMATO-ONCOLOGIA'!S27,'TRANSPLANTE M.O'!S27,'MEDICINA 4'!S27,'MEDICINA 5'!S27,'MEDICINA 6'!S27,'MONITOREO EPILEPSIA '!S27,'RECOBRO '!S27,'QUEMADO GRAL'!S27,'QUEMADO INTENSIVO'!S27,U.T.I!S27,U.C.I!S27,ORTOPEDIA!S27,'AISLAMIENTO (COVID)'!S27)</f>
        <v>1</v>
      </c>
      <c r="T27" s="158">
        <f>SUM('CORTA EST. RESPIRATORIA'!T27,'RN INTERMEDIO '!T27,'RN INTENSIVO '!T27,'RN C. MINIMOS'!T27,'MEDICINA 1'!T27,'MEDICINA 2'!T27,'MEDICINA 3'!T27,'HEMATO-ONCOLOGIA'!T27,'TRANSPLANTE M.O'!T27,'MEDICINA 4'!T27,'MEDICINA 5'!T27,'MEDICINA 6'!T27,'MONITOREO EPILEPSIA '!T27,'RECOBRO '!T27,'QUEMADO GRAL'!T27,'QUEMADO INTENSIVO'!T27,U.T.I!T27,U.C.I!T27,ORTOPEDIA!T27,'AISLAMIENTO (COVID)'!T27)</f>
        <v>279</v>
      </c>
      <c r="U27" s="158">
        <f>SUM('CORTA EST. RESPIRATORIA'!U27,'RN INTERMEDIO '!U27,'RN INTENSIVO '!U27,'RN C. MINIMOS'!U27,'MEDICINA 1'!U27,'MEDICINA 2'!U27,'MEDICINA 3'!U27,'HEMATO-ONCOLOGIA'!U27,'TRANSPLANTE M.O'!U27,'MEDICINA 4'!U27,'MEDICINA 5'!U27,'MEDICINA 6'!U27,'MONITOREO EPILEPSIA '!U27,'RECOBRO '!U27,'QUEMADO GRAL'!U27,'QUEMADO INTENSIVO'!U27,U.T.I!U27,U.C.I!U27,ORTOPEDIA!U27,'AISLAMIENTO (COVID)'!U27)</f>
        <v>138</v>
      </c>
      <c r="V27" s="158">
        <f>SUM('CORTA EST. RESPIRATORIA'!V27,'RN INTERMEDIO '!V27,'RN INTENSIVO '!V27,'RN C. MINIMOS'!V27,'MEDICINA 1'!V27,'MEDICINA 2'!V27,'MEDICINA 3'!V27,'HEMATO-ONCOLOGIA'!V27,'TRANSPLANTE M.O'!V27,'MEDICINA 4'!V27,'MEDICINA 5'!V27,'MEDICINA 6'!V27,'MONITOREO EPILEPSIA '!V27,'RECOBRO '!V27,'QUEMADO GRAL'!V27,'QUEMADO INTENSIVO'!V27,U.T.I!V27,U.C.I!V27,ORTOPEDIA!V27,'AISLAMIENTO (COVID)'!V27)</f>
        <v>141</v>
      </c>
      <c r="W27" s="28">
        <f t="shared" ref="W27:W33" si="53">SUM(X27:Y27)</f>
        <v>0</v>
      </c>
      <c r="X27" s="25">
        <f>SUM('CORTA EST. RESPIRATORIA'!X27,'RN INTERMEDIO '!X27,'RN INTENSIVO '!X27,'RN C. MINIMOS'!X27,'MEDICINA 1'!X27,'MEDICINA 2'!X27,'MEDICINA 3'!X27,'HEMATO-ONCOLOGIA'!X27,'TRANSPLANTE M.O'!X27,'MEDICINA 4'!X27,'MEDICINA 5'!X27,'MEDICINA 6'!X27,'MONITOREO EPILEPSIA '!X27,'RECOBRO '!X27,'QUEMADO GRAL'!X27,'QUEMADO INTENSIVO'!X27,U.T.I!X27,U.C.I!X27,ORTOPEDIA!X27,'AISLAMIENTO (COVID)'!X27)</f>
        <v>0</v>
      </c>
      <c r="Y27" s="25">
        <f>SUM('CORTA EST. RESPIRATORIA'!Y27,'RN INTERMEDIO '!Y27,'RN INTENSIVO '!Y27,'RN C. MINIMOS'!Y27,'MEDICINA 1'!Y27,'MEDICINA 2'!Y27,'MEDICINA 3'!Y27,'HEMATO-ONCOLOGIA'!Y27,'TRANSPLANTE M.O'!Y27,'MEDICINA 4'!Y27,'MEDICINA 5'!Y27,'MEDICINA 6'!Y27,'MONITOREO EPILEPSIA '!Y27,'RECOBRO '!Y27,'QUEMADO GRAL'!Y27,'QUEMADO INTENSIVO'!Y27,U.T.I!Y27,U.C.I!Y27,ORTOPEDIA!Y27,'AISLAMIENTO (COVID)'!Y27)</f>
        <v>0</v>
      </c>
      <c r="Z27" s="150"/>
      <c r="AA27" s="106"/>
      <c r="AD27" s="229"/>
      <c r="AF27" s="9">
        <v>96</v>
      </c>
      <c r="AG27" s="2">
        <v>20</v>
      </c>
    </row>
    <row r="28" spans="1:33" s="9" customFormat="1" ht="15.95" customHeight="1">
      <c r="A28" s="134">
        <v>19</v>
      </c>
      <c r="B28" s="25">
        <f t="shared" ref="B28:B35" si="54">SUM(C28:D28)</f>
        <v>317</v>
      </c>
      <c r="C28" s="25">
        <f t="shared" ref="C28:D30" si="55">SUM(C27,F28,I28)-SUM(L28,O28,R28)</f>
        <v>184</v>
      </c>
      <c r="D28" s="172">
        <f t="shared" si="55"/>
        <v>133</v>
      </c>
      <c r="E28" s="28">
        <f t="shared" si="48"/>
        <v>32</v>
      </c>
      <c r="F28" s="25">
        <f>SUM('CORTA EST. RESPIRATORIA'!F28,'RN INTERMEDIO '!F28,'RN INTENSIVO '!F28,'RN C. MINIMOS'!F28,'MEDICINA 1'!F28,'MEDICINA 2'!F28,'MEDICINA 3'!F28,'HEMATO-ONCOLOGIA'!F28,'TRANSPLANTE M.O'!F28,'MEDICINA 4'!F28,'MEDICINA 5'!F28,'MEDICINA 6'!F28,'MONITOREO EPILEPSIA '!F28,'RECOBRO '!F28,'QUEMADO GRAL'!F28,'QUEMADO INTENSIVO'!F28,U.T.I!F28,U.C.I!F28,ORTOPEDIA!F28,'AISLAMIENTO (COVID)'!F28)</f>
        <v>17</v>
      </c>
      <c r="G28" s="25">
        <f>SUM('CORTA EST. RESPIRATORIA'!G28,'RN INTERMEDIO '!G28,'RN INTENSIVO '!G28,'RN C. MINIMOS'!G28,'MEDICINA 1'!G28,'MEDICINA 2'!G28,'MEDICINA 3'!G28,'HEMATO-ONCOLOGIA'!G28,'TRANSPLANTE M.O'!G28,'MEDICINA 4'!G28,'MEDICINA 5'!G28,'MEDICINA 6'!G28,'MONITOREO EPILEPSIA '!G28,'RECOBRO '!G28,'QUEMADO GRAL'!G28,'QUEMADO INTENSIVO'!G28,U.T.I!G28,U.C.I!G28,ORTOPEDIA!G28,'AISLAMIENTO (COVID)'!G28)</f>
        <v>15</v>
      </c>
      <c r="H28" s="28">
        <f t="shared" si="49"/>
        <v>15</v>
      </c>
      <c r="I28" s="25">
        <f>SUM('CORTA EST. RESPIRATORIA'!I28,'RN INTERMEDIO '!I28,'RN INTENSIVO '!I28,'RN C. MINIMOS'!I28,'MEDICINA 1'!I28,'MEDICINA 2'!I28,'MEDICINA 3'!I28,'HEMATO-ONCOLOGIA'!I28,'TRANSPLANTE M.O'!I28,'MEDICINA 4'!I28,'MEDICINA 5'!I28,'MEDICINA 6'!I28,'MONITOREO EPILEPSIA '!I28,'RECOBRO '!I28,'QUEMADO GRAL'!I28,'QUEMADO INTENSIVO'!I28,U.T.I!I28,U.C.I!I28,ORTOPEDIA!I28,'AISLAMIENTO (COVID)'!I28)</f>
        <v>10</v>
      </c>
      <c r="J28" s="25">
        <f>SUM('CORTA EST. RESPIRATORIA'!J28,'RN INTERMEDIO '!J28,'RN INTENSIVO '!J28,'RN C. MINIMOS'!J28,'MEDICINA 1'!J28,'MEDICINA 2'!J28,'MEDICINA 3'!J28,'HEMATO-ONCOLOGIA'!J28,'TRANSPLANTE M.O'!J28,'MEDICINA 4'!J28,'MEDICINA 5'!J28,'MEDICINA 6'!J28,'MONITOREO EPILEPSIA '!J28,'RECOBRO '!J28,'QUEMADO GRAL'!J28,'QUEMADO INTENSIVO'!J28,U.T.I!J28,U.C.I!J28,ORTOPEDIA!J28,'AISLAMIENTO (COVID)'!J28)</f>
        <v>5</v>
      </c>
      <c r="K28" s="27">
        <f t="shared" si="50"/>
        <v>15</v>
      </c>
      <c r="L28" s="25">
        <f>SUM('CORTA EST. RESPIRATORIA'!L28,'RN INTERMEDIO '!L28,'RN INTENSIVO '!L28,'RN C. MINIMOS'!L28,'MEDICINA 1'!L28,'MEDICINA 2'!L28,'MEDICINA 3'!L28,'HEMATO-ONCOLOGIA'!L28,'TRANSPLANTE M.O'!L28,'MEDICINA 4'!L28,'MEDICINA 5'!L28,'MEDICINA 6'!L28,'MONITOREO EPILEPSIA '!L28,'RECOBRO '!L28,'QUEMADO GRAL'!L28,'QUEMADO INTENSIVO'!L28,U.T.I!L28,U.C.I!L28,ORTOPEDIA!L28,'AISLAMIENTO (COVID)'!L28)</f>
        <v>10</v>
      </c>
      <c r="M28" s="25">
        <f>SUM('CORTA EST. RESPIRATORIA'!M28,'RN INTERMEDIO '!M28,'RN INTENSIVO '!M28,'RN C. MINIMOS'!M28,'MEDICINA 1'!M28,'MEDICINA 2'!M28,'MEDICINA 3'!M28,'HEMATO-ONCOLOGIA'!M28,'TRANSPLANTE M.O'!M28,'MEDICINA 4'!M28,'MEDICINA 5'!M28,'MEDICINA 6'!M28,'MONITOREO EPILEPSIA '!M28,'RECOBRO '!M28,'QUEMADO GRAL'!M28,'QUEMADO INTENSIVO'!M28,U.T.I!M28,U.C.I!M28,ORTOPEDIA!M28,'AISLAMIENTO (COVID)'!M28)</f>
        <v>5</v>
      </c>
      <c r="N28" s="27">
        <f t="shared" si="51"/>
        <v>37</v>
      </c>
      <c r="O28" s="25">
        <f>SUM('CORTA EST. RESPIRATORIA'!O28,'RN INTERMEDIO '!O28,'RN INTENSIVO '!O28,'RN C. MINIMOS'!O28,'MEDICINA 1'!O28,'MEDICINA 2'!O28,'MEDICINA 3'!O28,'HEMATO-ONCOLOGIA'!O28,'TRANSPLANTE M.O'!O28,'MEDICINA 4'!O28,'MEDICINA 5'!O28,'MEDICINA 6'!O28,'MONITOREO EPILEPSIA '!O28,'RECOBRO '!O28,'QUEMADO GRAL'!O28,'QUEMADO INTENSIVO'!O28,U.T.I!O28,U.C.I!O28,ORTOPEDIA!O28,'AISLAMIENTO (COVID)'!O28)</f>
        <v>20</v>
      </c>
      <c r="P28" s="25">
        <f>SUM('CORTA EST. RESPIRATORIA'!P28,'RN INTERMEDIO '!P28,'RN INTENSIVO '!P28,'RN C. MINIMOS'!P28,'MEDICINA 1'!P28,'MEDICINA 2'!P28,'MEDICINA 3'!P28,'HEMATO-ONCOLOGIA'!P28,'TRANSPLANTE M.O'!P28,'MEDICINA 4'!P28,'MEDICINA 5'!P28,'MEDICINA 6'!P28,'MONITOREO EPILEPSIA '!P28,'RECOBRO '!P28,'QUEMADO GRAL'!P28,'QUEMADO INTENSIVO'!P28,U.T.I!P28,U.C.I!P28,ORTOPEDIA!P28,'AISLAMIENTO (COVID)'!P28)</f>
        <v>17</v>
      </c>
      <c r="Q28" s="27">
        <f t="shared" si="52"/>
        <v>2</v>
      </c>
      <c r="R28" s="25">
        <f>SUM('CORTA EST. RESPIRATORIA'!R28,'RN INTERMEDIO '!R28,'RN INTENSIVO '!R28,'RN C. MINIMOS'!R28,'MEDICINA 1'!R28,'MEDICINA 2'!R28,'MEDICINA 3'!R28,'HEMATO-ONCOLOGIA'!R28,'TRANSPLANTE M.O'!R28,'MEDICINA 4'!R28,'MEDICINA 5'!R28,'MEDICINA 6'!R28,'MONITOREO EPILEPSIA '!R28,'RECOBRO '!R28,'QUEMADO GRAL'!R28,'QUEMADO INTENSIVO'!R28,U.T.I!R28,U.C.I!R28,ORTOPEDIA!R28,'AISLAMIENTO (COVID)'!R28)</f>
        <v>2</v>
      </c>
      <c r="S28" s="25">
        <f>SUM('CORTA EST. RESPIRATORIA'!S28,'RN INTERMEDIO '!S28,'RN INTENSIVO '!S28,'RN C. MINIMOS'!S28,'MEDICINA 1'!S28,'MEDICINA 2'!S28,'MEDICINA 3'!S28,'HEMATO-ONCOLOGIA'!S28,'TRANSPLANTE M.O'!S28,'MEDICINA 4'!S28,'MEDICINA 5'!S28,'MEDICINA 6'!S28,'MONITOREO EPILEPSIA '!S28,'RECOBRO '!S28,'QUEMADO GRAL'!S28,'QUEMADO INTENSIVO'!S28,U.T.I!S28,U.C.I!S28,ORTOPEDIA!S28,'AISLAMIENTO (COVID)'!S28)</f>
        <v>0</v>
      </c>
      <c r="T28" s="158">
        <f>SUM('CORTA EST. RESPIRATORIA'!T28,'RN INTERMEDIO '!T28,'RN INTENSIVO '!T28,'RN C. MINIMOS'!T28,'MEDICINA 1'!T28,'MEDICINA 2'!T28,'MEDICINA 3'!T28,'HEMATO-ONCOLOGIA'!T28,'TRANSPLANTE M.O'!T28,'MEDICINA 4'!T28,'MEDICINA 5'!T28,'MEDICINA 6'!T28,'MONITOREO EPILEPSIA '!T28,'RECOBRO '!T28,'QUEMADO GRAL'!T28,'QUEMADO INTENSIVO'!T28,U.T.I!T28,U.C.I!T28,ORTOPEDIA!T28,'AISLAMIENTO (COVID)'!T28)</f>
        <v>518</v>
      </c>
      <c r="U28" s="158">
        <f>SUM('CORTA EST. RESPIRATORIA'!U28,'RN INTERMEDIO '!U28,'RN INTENSIVO '!U28,'RN C. MINIMOS'!U28,'MEDICINA 1'!U28,'MEDICINA 2'!U28,'MEDICINA 3'!U28,'HEMATO-ONCOLOGIA'!U28,'TRANSPLANTE M.O'!U28,'MEDICINA 4'!U28,'MEDICINA 5'!U28,'MEDICINA 6'!U28,'MONITOREO EPILEPSIA '!U28,'RECOBRO '!U28,'QUEMADO GRAL'!U28,'QUEMADO INTENSIVO'!U28,U.T.I!U28,U.C.I!U28,ORTOPEDIA!U28,'AISLAMIENTO (COVID)'!U28)</f>
        <v>226</v>
      </c>
      <c r="V28" s="158">
        <f>SUM('CORTA EST. RESPIRATORIA'!V28,'RN INTERMEDIO '!V28,'RN INTENSIVO '!V28,'RN C. MINIMOS'!V28,'MEDICINA 1'!V28,'MEDICINA 2'!V28,'MEDICINA 3'!V28,'HEMATO-ONCOLOGIA'!V28,'TRANSPLANTE M.O'!V28,'MEDICINA 4'!V28,'MEDICINA 5'!V28,'MEDICINA 6'!V28,'MONITOREO EPILEPSIA '!V28,'RECOBRO '!V28,'QUEMADO GRAL'!V28,'QUEMADO INTENSIVO'!V28,U.T.I!V28,U.C.I!V28,ORTOPEDIA!V28,'AISLAMIENTO (COVID)'!V28)</f>
        <v>292</v>
      </c>
      <c r="W28" s="194">
        <f t="shared" si="53"/>
        <v>0</v>
      </c>
      <c r="X28" s="195">
        <f>SUM('CORTA EST. RESPIRATORIA'!X28,'RN INTERMEDIO '!X31,'RN INTENSIVO '!X31,'RN C. MINIMOS'!X31,'MEDICINA 1'!X31,'MEDICINA 2'!X31,'MEDICINA 3'!X31,'HEMATO-ONCOLOGIA'!X31,'TRANSPLANTE M.O'!X31,'MEDICINA 4'!X31,'MEDICINA 5'!X31,'MEDICINA 6'!X31,'MONITOREO EPILEPSIA '!X31,'RECOBRO '!X31,'QUEMADO GRAL'!X31,'QUEMADO INTENSIVO'!X31,U.T.I!X31,U.C.I!X31,ORTOPEDIA!X31,'AISLAMIENTO (COVID)'!X31)</f>
        <v>0</v>
      </c>
      <c r="Y28" s="195">
        <f>SUM('CORTA EST. RESPIRATORIA'!Y28,'RN INTERMEDIO '!Y31,'RN INTENSIVO '!Y31,'RN C. MINIMOS'!Y31,'MEDICINA 1'!Y31,'MEDICINA 2'!Y31,'MEDICINA 3'!Y31,'HEMATO-ONCOLOGIA'!Y31,'TRANSPLANTE M.O'!Y31,'MEDICINA 4'!Y31,'MEDICINA 5'!Y31,'MEDICINA 6'!Y31,'MONITOREO EPILEPSIA '!Y31,'RECOBRO '!Y31,'QUEMADO GRAL'!Y31,'QUEMADO INTENSIVO'!Y31,U.T.I!Y31,U.C.I!Y31,ORTOPEDIA!Y31,'AISLAMIENTO (COVID)'!Y31)</f>
        <v>0</v>
      </c>
      <c r="Z28" s="150"/>
      <c r="AA28" s="106"/>
      <c r="AD28" s="229"/>
      <c r="AF28" s="9">
        <v>147</v>
      </c>
      <c r="AG28" s="2">
        <v>21</v>
      </c>
    </row>
    <row r="29" spans="1:33" s="9" customFormat="1" ht="15.95" customHeight="1">
      <c r="A29" s="134">
        <v>20</v>
      </c>
      <c r="B29" s="25">
        <f t="shared" si="54"/>
        <v>325</v>
      </c>
      <c r="C29" s="25">
        <f t="shared" si="55"/>
        <v>188</v>
      </c>
      <c r="D29" s="172">
        <f t="shared" si="55"/>
        <v>137</v>
      </c>
      <c r="E29" s="28">
        <f t="shared" si="48"/>
        <v>37</v>
      </c>
      <c r="F29" s="25">
        <f>SUM('CORTA EST. RESPIRATORIA'!F29,'RN INTERMEDIO '!F29,'RN INTENSIVO '!F29,'RN C. MINIMOS'!F29,'MEDICINA 1'!F29,'MEDICINA 2'!F29,'MEDICINA 3'!F29,'HEMATO-ONCOLOGIA'!F29,'TRANSPLANTE M.O'!F29,'MEDICINA 4'!F29,'MEDICINA 5'!F29,'MEDICINA 6'!F29,'MONITOREO EPILEPSIA '!F29,'RECOBRO '!F29,'QUEMADO GRAL'!F29,'QUEMADO INTENSIVO'!F29,U.T.I!F29,U.C.I!F29,ORTOPEDIA!F29,'AISLAMIENTO (COVID)'!F29)</f>
        <v>23</v>
      </c>
      <c r="G29" s="25">
        <f>SUM('CORTA EST. RESPIRATORIA'!G29,'RN INTERMEDIO '!G29,'RN INTENSIVO '!G29,'RN C. MINIMOS'!G29,'MEDICINA 1'!G29,'MEDICINA 2'!G29,'MEDICINA 3'!G29,'HEMATO-ONCOLOGIA'!G29,'TRANSPLANTE M.O'!G29,'MEDICINA 4'!G29,'MEDICINA 5'!G29,'MEDICINA 6'!G29,'MONITOREO EPILEPSIA '!G29,'RECOBRO '!G29,'QUEMADO GRAL'!G29,'QUEMADO INTENSIVO'!G29,U.T.I!G29,U.C.I!G29,ORTOPEDIA!G29,'AISLAMIENTO (COVID)'!G29)</f>
        <v>14</v>
      </c>
      <c r="H29" s="28">
        <f t="shared" si="49"/>
        <v>24</v>
      </c>
      <c r="I29" s="25">
        <f>SUM('CORTA EST. RESPIRATORIA'!I29,'RN INTERMEDIO '!I29,'RN INTENSIVO '!I29,'RN C. MINIMOS'!I29,'MEDICINA 1'!I29,'MEDICINA 2'!I29,'MEDICINA 3'!I29,'HEMATO-ONCOLOGIA'!I29,'TRANSPLANTE M.O'!I29,'MEDICINA 4'!I29,'MEDICINA 5'!I29,'MEDICINA 6'!I29,'MONITOREO EPILEPSIA '!I29,'RECOBRO '!I29,'QUEMADO GRAL'!I29,'QUEMADO INTENSIVO'!I29,U.T.I!I29,U.C.I!I29,ORTOPEDIA!I29,'AISLAMIENTO (COVID)'!I29)</f>
        <v>12</v>
      </c>
      <c r="J29" s="25">
        <f>SUM('CORTA EST. RESPIRATORIA'!J29,'RN INTERMEDIO '!J29,'RN INTENSIVO '!J29,'RN C. MINIMOS'!J29,'MEDICINA 1'!J29,'MEDICINA 2'!J29,'MEDICINA 3'!J29,'HEMATO-ONCOLOGIA'!J29,'TRANSPLANTE M.O'!J29,'MEDICINA 4'!J29,'MEDICINA 5'!J29,'MEDICINA 6'!J29,'MONITOREO EPILEPSIA '!J29,'RECOBRO '!J29,'QUEMADO GRAL'!J29,'QUEMADO INTENSIVO'!J29,U.T.I!J29,U.C.I!J29,ORTOPEDIA!J29,'AISLAMIENTO (COVID)'!J29)</f>
        <v>12</v>
      </c>
      <c r="K29" s="27">
        <f t="shared" si="50"/>
        <v>24</v>
      </c>
      <c r="L29" s="25">
        <f>SUM('CORTA EST. RESPIRATORIA'!L29,'RN INTERMEDIO '!L29,'RN INTENSIVO '!L29,'RN C. MINIMOS'!L29,'MEDICINA 1'!L29,'MEDICINA 2'!L29,'MEDICINA 3'!L29,'HEMATO-ONCOLOGIA'!L29,'TRANSPLANTE M.O'!L29,'MEDICINA 4'!L29,'MEDICINA 5'!L29,'MEDICINA 6'!L29,'MONITOREO EPILEPSIA '!L29,'RECOBRO '!L29,'QUEMADO GRAL'!L29,'QUEMADO INTENSIVO'!L29,U.T.I!L29,U.C.I!L29,ORTOPEDIA!L29,'AISLAMIENTO (COVID)'!L29)</f>
        <v>12</v>
      </c>
      <c r="M29" s="25">
        <f>SUM('CORTA EST. RESPIRATORIA'!M29,'RN INTERMEDIO '!M29,'RN INTENSIVO '!M29,'RN C. MINIMOS'!M29,'MEDICINA 1'!M29,'MEDICINA 2'!M29,'MEDICINA 3'!M29,'HEMATO-ONCOLOGIA'!M29,'TRANSPLANTE M.O'!M29,'MEDICINA 4'!M29,'MEDICINA 5'!M29,'MEDICINA 6'!M29,'MONITOREO EPILEPSIA '!M29,'RECOBRO '!M29,'QUEMADO GRAL'!M29,'QUEMADO INTENSIVO'!M29,U.T.I!M29,U.C.I!M29,ORTOPEDIA!M29,'AISLAMIENTO (COVID)'!M29)</f>
        <v>12</v>
      </c>
      <c r="N29" s="27">
        <f t="shared" si="51"/>
        <v>28</v>
      </c>
      <c r="O29" s="25">
        <f>SUM('CORTA EST. RESPIRATORIA'!O29,'RN INTERMEDIO '!O29,'RN INTENSIVO '!O29,'RN C. MINIMOS'!O29,'MEDICINA 1'!O29,'MEDICINA 2'!O29,'MEDICINA 3'!O29,'HEMATO-ONCOLOGIA'!O29,'TRANSPLANTE M.O'!O29,'MEDICINA 4'!O29,'MEDICINA 5'!O29,'MEDICINA 6'!O29,'MONITOREO EPILEPSIA '!O29,'RECOBRO '!O29,'QUEMADO GRAL'!O29,'QUEMADO INTENSIVO'!O29,U.T.I!O29,U.C.I!O29,ORTOPEDIA!O29,'AISLAMIENTO (COVID)'!O29)</f>
        <v>19</v>
      </c>
      <c r="P29" s="25">
        <f>SUM('CORTA EST. RESPIRATORIA'!P29,'RN INTERMEDIO '!P29,'RN INTENSIVO '!P29,'RN C. MINIMOS'!P29,'MEDICINA 1'!P29,'MEDICINA 2'!P29,'MEDICINA 3'!P29,'HEMATO-ONCOLOGIA'!P29,'TRANSPLANTE M.O'!P29,'MEDICINA 4'!P29,'MEDICINA 5'!P29,'MEDICINA 6'!P29,'MONITOREO EPILEPSIA '!P29,'RECOBRO '!P29,'QUEMADO GRAL'!P29,'QUEMADO INTENSIVO'!P29,U.T.I!P29,U.C.I!P29,ORTOPEDIA!P29,'AISLAMIENTO (COVID)'!P29)</f>
        <v>9</v>
      </c>
      <c r="Q29" s="27">
        <f t="shared" si="52"/>
        <v>1</v>
      </c>
      <c r="R29" s="25">
        <f>SUM('CORTA EST. RESPIRATORIA'!R29,'RN INTERMEDIO '!R29,'RN INTENSIVO '!R29,'RN C. MINIMOS'!R29,'MEDICINA 1'!R29,'MEDICINA 2'!R29,'MEDICINA 3'!R29,'HEMATO-ONCOLOGIA'!R29,'TRANSPLANTE M.O'!R29,'MEDICINA 4'!R29,'MEDICINA 5'!R29,'MEDICINA 6'!R29,'MONITOREO EPILEPSIA '!R29,'RECOBRO '!R29,'QUEMADO GRAL'!R29,'QUEMADO INTENSIVO'!R29,U.T.I!R29,U.C.I!R29,ORTOPEDIA!R29,'AISLAMIENTO (COVID)'!R29)</f>
        <v>0</v>
      </c>
      <c r="S29" s="25">
        <f>SUM('CORTA EST. RESPIRATORIA'!S29,'RN INTERMEDIO '!S29,'RN INTENSIVO '!S29,'RN C. MINIMOS'!S29,'MEDICINA 1'!S29,'MEDICINA 2'!S29,'MEDICINA 3'!S29,'HEMATO-ONCOLOGIA'!S29,'TRANSPLANTE M.O'!S29,'MEDICINA 4'!S29,'MEDICINA 5'!S29,'MEDICINA 6'!S29,'MONITOREO EPILEPSIA '!S29,'RECOBRO '!S29,'QUEMADO GRAL'!S29,'QUEMADO INTENSIVO'!S29,U.T.I!S29,U.C.I!S29,ORTOPEDIA!S29,'AISLAMIENTO (COVID)'!S29)</f>
        <v>1</v>
      </c>
      <c r="T29" s="158">
        <f>SUM('CORTA EST. RESPIRATORIA'!T29,'RN INTERMEDIO '!T29,'RN INTENSIVO '!T29,'RN C. MINIMOS'!T29,'MEDICINA 1'!T29,'MEDICINA 2'!T29,'MEDICINA 3'!T29,'HEMATO-ONCOLOGIA'!T29,'TRANSPLANTE M.O'!T29,'MEDICINA 4'!T29,'MEDICINA 5'!T29,'MEDICINA 6'!T29,'MONITOREO EPILEPSIA '!T29,'RECOBRO '!T29,'QUEMADO GRAL'!T29,'QUEMADO INTENSIVO'!T29,U.T.I!T29,U.C.I!T29,ORTOPEDIA!T29,'AISLAMIENTO (COVID)'!T29)</f>
        <v>319</v>
      </c>
      <c r="U29" s="158">
        <f>SUM('CORTA EST. RESPIRATORIA'!U29,'RN INTERMEDIO '!U29,'RN INTENSIVO '!U29,'RN C. MINIMOS'!U29,'MEDICINA 1'!U29,'MEDICINA 2'!U29,'MEDICINA 3'!U29,'HEMATO-ONCOLOGIA'!U29,'TRANSPLANTE M.O'!U29,'MEDICINA 4'!U29,'MEDICINA 5'!U29,'MEDICINA 6'!U29,'MONITOREO EPILEPSIA '!U29,'RECOBRO '!U29,'QUEMADO GRAL'!U29,'QUEMADO INTENSIVO'!U29,U.T.I!U29,U.C.I!U29,ORTOPEDIA!U29,'AISLAMIENTO (COVID)'!U29)</f>
        <v>224</v>
      </c>
      <c r="V29" s="158">
        <f>SUM('CORTA EST. RESPIRATORIA'!V29,'RN INTERMEDIO '!V29,'RN INTENSIVO '!V29,'RN C. MINIMOS'!V29,'MEDICINA 1'!V29,'MEDICINA 2'!V29,'MEDICINA 3'!V29,'HEMATO-ONCOLOGIA'!V29,'TRANSPLANTE M.O'!V29,'MEDICINA 4'!V29,'MEDICINA 5'!V29,'MEDICINA 6'!V29,'MONITOREO EPILEPSIA '!V29,'RECOBRO '!V29,'QUEMADO GRAL'!V29,'QUEMADO INTENSIVO'!V29,U.T.I!V29,U.C.I!V29,ORTOPEDIA!V29,'AISLAMIENTO (COVID)'!V29)</f>
        <v>95</v>
      </c>
      <c r="W29" s="28">
        <f t="shared" si="53"/>
        <v>0</v>
      </c>
      <c r="X29" s="25">
        <f>SUM('CORTA EST. RESPIRATORIA'!X29,'RN INTERMEDIO '!X29,'RN INTENSIVO '!X29,'RN C. MINIMOS'!X29,'MEDICINA 1'!X29,'MEDICINA 2'!X29,'MEDICINA 3'!X29,'HEMATO-ONCOLOGIA'!X29,'TRANSPLANTE M.O'!X29,'MEDICINA 4'!X29,'MEDICINA 5'!X29,'MEDICINA 6'!X29,'MONITOREO EPILEPSIA '!X29,'RECOBRO '!X29,'QUEMADO GRAL'!X29,'QUEMADO INTENSIVO'!X29,U.T.I!X29,U.C.I!X29,ORTOPEDIA!X29,'AISLAMIENTO (COVID)'!X29)</f>
        <v>0</v>
      </c>
      <c r="Y29" s="25">
        <f>SUM('CORTA EST. RESPIRATORIA'!Y29,'RN INTERMEDIO '!Y32,'RN INTENSIVO '!Y32,'RN C. MINIMOS'!Y32,'MEDICINA 1'!Y32,'MEDICINA 2'!Y32,'MEDICINA 3'!Y32,'HEMATO-ONCOLOGIA'!Y32,'TRANSPLANTE M.O'!Y32,'MEDICINA 4'!Y32,'MEDICINA 5'!Y32,'MEDICINA 6'!Y32,'MONITOREO EPILEPSIA '!Y32,'RECOBRO '!Y32,'QUEMADO GRAL'!Y32,'QUEMADO INTENSIVO'!Y32,U.T.I!Y32,U.C.I!Y32,ORTOPEDIA!Y32,'AISLAMIENTO (COVID)'!Y32)</f>
        <v>0</v>
      </c>
      <c r="Z29" s="150"/>
      <c r="AA29" s="106"/>
      <c r="AD29" s="229"/>
      <c r="AF29" s="9">
        <v>55</v>
      </c>
      <c r="AG29" s="2">
        <v>22</v>
      </c>
    </row>
    <row r="30" spans="1:33" s="9" customFormat="1" ht="15.95" customHeight="1">
      <c r="A30" s="134">
        <v>21</v>
      </c>
      <c r="B30" s="25">
        <f t="shared" si="54"/>
        <v>331</v>
      </c>
      <c r="C30" s="25">
        <f t="shared" si="55"/>
        <v>195</v>
      </c>
      <c r="D30" s="172">
        <f t="shared" si="55"/>
        <v>136</v>
      </c>
      <c r="E30" s="28">
        <f t="shared" si="48"/>
        <v>40</v>
      </c>
      <c r="F30" s="25">
        <f>SUM('CORTA EST. RESPIRATORIA'!F30,'RN INTERMEDIO '!F30,'RN INTENSIVO '!F30,'RN C. MINIMOS'!F30,'MEDICINA 1'!F30,'MEDICINA 2'!F30,'MEDICINA 3'!F30,'HEMATO-ONCOLOGIA'!F30,'TRANSPLANTE M.O'!F30,'MEDICINA 4'!F30,'MEDICINA 5'!F30,'MEDICINA 6'!F30,'MONITOREO EPILEPSIA '!F30,'RECOBRO '!F30,'QUEMADO GRAL'!F30,'QUEMADO INTENSIVO'!F30,U.T.I!F30,U.C.I!F30,ORTOPEDIA!F30,'AISLAMIENTO (COVID)'!F30)</f>
        <v>24</v>
      </c>
      <c r="G30" s="25">
        <f>SUM('CORTA EST. RESPIRATORIA'!G30,'RN INTERMEDIO '!G30,'RN INTENSIVO '!G30,'RN C. MINIMOS'!G30,'MEDICINA 1'!G30,'MEDICINA 2'!G30,'MEDICINA 3'!G30,'HEMATO-ONCOLOGIA'!G30,'TRANSPLANTE M.O'!G30,'MEDICINA 4'!G30,'MEDICINA 5'!G30,'MEDICINA 6'!G30,'MONITOREO EPILEPSIA '!G30,'RECOBRO '!G30,'QUEMADO GRAL'!G30,'QUEMADO INTENSIVO'!G30,U.T.I!G30,U.C.I!G30,ORTOPEDIA!G30,'AISLAMIENTO (COVID)'!G30)</f>
        <v>16</v>
      </c>
      <c r="H30" s="28">
        <f t="shared" si="49"/>
        <v>11</v>
      </c>
      <c r="I30" s="25">
        <f>SUM('CORTA EST. RESPIRATORIA'!I30,'RN INTERMEDIO '!I30,'RN INTENSIVO '!I30,'RN C. MINIMOS'!I30,'MEDICINA 1'!I30,'MEDICINA 2'!I30,'MEDICINA 3'!I30,'HEMATO-ONCOLOGIA'!I30,'TRANSPLANTE M.O'!I30,'MEDICINA 4'!I30,'MEDICINA 5'!I30,'MEDICINA 6'!I30,'MONITOREO EPILEPSIA '!I30,'RECOBRO '!I30,'QUEMADO GRAL'!I30,'QUEMADO INTENSIVO'!I30,U.T.I!I30,U.C.I!I30,ORTOPEDIA!I30,'AISLAMIENTO (COVID)'!I30)</f>
        <v>6</v>
      </c>
      <c r="J30" s="25">
        <f>SUM('CORTA EST. RESPIRATORIA'!J30,'RN INTERMEDIO '!J30,'RN INTENSIVO '!J30,'RN C. MINIMOS'!J30,'MEDICINA 1'!J30,'MEDICINA 2'!J30,'MEDICINA 3'!J30,'HEMATO-ONCOLOGIA'!J30,'TRANSPLANTE M.O'!J30,'MEDICINA 4'!J30,'MEDICINA 5'!J30,'MEDICINA 6'!J30,'MONITOREO EPILEPSIA '!J30,'RECOBRO '!J30,'QUEMADO GRAL'!J30,'QUEMADO INTENSIVO'!J30,U.T.I!J30,U.C.I!J30,ORTOPEDIA!J30,'AISLAMIENTO (COVID)'!J30)</f>
        <v>5</v>
      </c>
      <c r="K30" s="27">
        <f t="shared" si="50"/>
        <v>11</v>
      </c>
      <c r="L30" s="25">
        <f>SUM('CORTA EST. RESPIRATORIA'!L30,'RN INTERMEDIO '!L30,'RN INTENSIVO '!L30,'RN C. MINIMOS'!L30,'MEDICINA 1'!L30,'MEDICINA 2'!L30,'MEDICINA 3'!L30,'HEMATO-ONCOLOGIA'!L30,'TRANSPLANTE M.O'!L30,'MEDICINA 4'!L30,'MEDICINA 5'!L30,'MEDICINA 6'!L30,'MONITOREO EPILEPSIA '!L30,'RECOBRO '!L30,'QUEMADO GRAL'!L30,'QUEMADO INTENSIVO'!L30,U.T.I!L30,U.C.I!L30,ORTOPEDIA!L30,'AISLAMIENTO (COVID)'!L30)</f>
        <v>6</v>
      </c>
      <c r="M30" s="25">
        <f>SUM('CORTA EST. RESPIRATORIA'!M30,'RN INTERMEDIO '!M30,'RN INTENSIVO '!M30,'RN C. MINIMOS'!M30,'MEDICINA 1'!M30,'MEDICINA 2'!M30,'MEDICINA 3'!M30,'HEMATO-ONCOLOGIA'!M30,'TRANSPLANTE M.O'!M30,'MEDICINA 4'!M30,'MEDICINA 5'!M30,'MEDICINA 6'!M30,'MONITOREO EPILEPSIA '!M30,'RECOBRO '!M30,'QUEMADO GRAL'!M30,'QUEMADO INTENSIVO'!M30,U.T.I!M30,U.C.I!M30,ORTOPEDIA!M30,'AISLAMIENTO (COVID)'!M30)</f>
        <v>5</v>
      </c>
      <c r="N30" s="27">
        <f t="shared" si="51"/>
        <v>33</v>
      </c>
      <c r="O30" s="25">
        <f>SUM('CORTA EST. RESPIRATORIA'!O30,'RN INTERMEDIO '!O30,'RN INTENSIVO '!O30,'RN C. MINIMOS'!O30,'MEDICINA 1'!O30,'MEDICINA 2'!O30,'MEDICINA 3'!O30,'HEMATO-ONCOLOGIA'!O30,'TRANSPLANTE M.O'!O30,'MEDICINA 4'!O30,'MEDICINA 5'!O30,'MEDICINA 6'!O30,'MONITOREO EPILEPSIA '!O30,'RECOBRO '!O30,'QUEMADO GRAL'!O30,'QUEMADO INTENSIVO'!O30,U.T.I!O30,U.C.I!O30,ORTOPEDIA!O30,'AISLAMIENTO (COVID)'!O30)</f>
        <v>16</v>
      </c>
      <c r="P30" s="25">
        <f>SUM('CORTA EST. RESPIRATORIA'!P30,'RN INTERMEDIO '!P30,'RN INTENSIVO '!P30,'RN C. MINIMOS'!P30,'MEDICINA 1'!P30,'MEDICINA 2'!P30,'MEDICINA 3'!P30,'HEMATO-ONCOLOGIA'!P30,'TRANSPLANTE M.O'!P30,'MEDICINA 4'!P30,'MEDICINA 5'!P30,'MEDICINA 6'!P30,'MONITOREO EPILEPSIA '!P30,'RECOBRO '!P30,'QUEMADO GRAL'!P30,'QUEMADO INTENSIVO'!P30,U.T.I!P30,U.C.I!P30,ORTOPEDIA!P30,'AISLAMIENTO (COVID)'!P30)</f>
        <v>17</v>
      </c>
      <c r="Q30" s="27">
        <f t="shared" si="52"/>
        <v>1</v>
      </c>
      <c r="R30" s="25">
        <f>SUM('CORTA EST. RESPIRATORIA'!R30,'RN INTERMEDIO '!R30,'RN INTENSIVO '!R30,'RN C. MINIMOS'!R30,'MEDICINA 1'!R30,'MEDICINA 2'!R30,'MEDICINA 3'!R30,'HEMATO-ONCOLOGIA'!R30,'TRANSPLANTE M.O'!R30,'MEDICINA 4'!R30,'MEDICINA 5'!R30,'MEDICINA 6'!R30,'MONITOREO EPILEPSIA '!R30,'RECOBRO '!R30,'QUEMADO GRAL'!R30,'QUEMADO INTENSIVO'!R30,U.T.I!R30,U.C.I!R30,ORTOPEDIA!R30,'AISLAMIENTO (COVID)'!R30)</f>
        <v>1</v>
      </c>
      <c r="S30" s="25">
        <f>SUM('CORTA EST. RESPIRATORIA'!S30,'RN INTERMEDIO '!S30,'RN INTENSIVO '!S30,'RN C. MINIMOS'!S30,'MEDICINA 1'!S30,'MEDICINA 2'!S30,'MEDICINA 3'!S30,'HEMATO-ONCOLOGIA'!S30,'TRANSPLANTE M.O'!S30,'MEDICINA 4'!S30,'MEDICINA 5'!S30,'MEDICINA 6'!S30,'MONITOREO EPILEPSIA '!S30,'RECOBRO '!S30,'QUEMADO GRAL'!S30,'QUEMADO INTENSIVO'!S30,U.T.I!S30,U.C.I!S30,ORTOPEDIA!S30,'AISLAMIENTO (COVID)'!S30)</f>
        <v>0</v>
      </c>
      <c r="T30" s="158">
        <f>SUM('CORTA EST. RESPIRATORIA'!T30,'RN INTERMEDIO '!T30,'RN INTENSIVO '!T30,'RN C. MINIMOS'!T30,'MEDICINA 1'!T30,'MEDICINA 2'!T30,'MEDICINA 3'!T30,'HEMATO-ONCOLOGIA'!T30,'TRANSPLANTE M.O'!T30,'MEDICINA 4'!T30,'MEDICINA 5'!T30,'MEDICINA 6'!T30,'MONITOREO EPILEPSIA '!T30,'RECOBRO '!T30,'QUEMADO GRAL'!T30,'QUEMADO INTENSIVO'!T30,U.T.I!T30,U.C.I!T30,ORTOPEDIA!T30,'AISLAMIENTO (COVID)'!T30)</f>
        <v>211</v>
      </c>
      <c r="U30" s="158">
        <f>SUM('CORTA EST. RESPIRATORIA'!U30,'RN INTERMEDIO '!U30,'RN INTENSIVO '!U30,'RN C. MINIMOS'!U30,'MEDICINA 1'!U30,'MEDICINA 2'!U30,'MEDICINA 3'!U30,'HEMATO-ONCOLOGIA'!U30,'TRANSPLANTE M.O'!U30,'MEDICINA 4'!U30,'MEDICINA 5'!U30,'MEDICINA 6'!U30,'MONITOREO EPILEPSIA '!U30,'RECOBRO '!U30,'QUEMADO GRAL'!U30,'QUEMADO INTENSIVO'!U30,U.T.I!U30,U.C.I!U30,ORTOPEDIA!U30,'AISLAMIENTO (COVID)'!U30)</f>
        <v>100</v>
      </c>
      <c r="V30" s="158">
        <f>SUM('CORTA EST. RESPIRATORIA'!V30,'RN INTERMEDIO '!V30,'RN INTENSIVO '!V30,'RN C. MINIMOS'!V30,'MEDICINA 1'!V30,'MEDICINA 2'!V30,'MEDICINA 3'!V30,'HEMATO-ONCOLOGIA'!V30,'TRANSPLANTE M.O'!V30,'MEDICINA 4'!V30,'MEDICINA 5'!V30,'MEDICINA 6'!V30,'MONITOREO EPILEPSIA '!V30,'RECOBRO '!V30,'QUEMADO GRAL'!V30,'QUEMADO INTENSIVO'!V30,U.T.I!V30,U.C.I!V30,ORTOPEDIA!V30,'AISLAMIENTO (COVID)'!V30)</f>
        <v>111</v>
      </c>
      <c r="W30" s="28">
        <f t="shared" si="53"/>
        <v>0</v>
      </c>
      <c r="X30" s="25">
        <f>SUM('CORTA EST. RESPIRATORIA'!X30,'RN INTERMEDIO '!X30,'RN INTENSIVO '!X30,'RN C. MINIMOS'!X30,'MEDICINA 1'!X30,'MEDICINA 2'!X30,'MEDICINA 3'!X30,'HEMATO-ONCOLOGIA'!X30,'TRANSPLANTE M.O'!X30,'MEDICINA 4'!X30,'MEDICINA 5'!X30,'MEDICINA 6'!X30,'MONITOREO EPILEPSIA '!X30,'RECOBRO '!X30,'QUEMADO GRAL'!X30,'QUEMADO INTENSIVO'!X30,U.T.I!X30,U.C.I!X30,ORTOPEDIA!X30,'AISLAMIENTO (COVID)'!X30)</f>
        <v>0</v>
      </c>
      <c r="Y30" s="25">
        <f>SUM('CORTA EST. RESPIRATORIA'!Y30,'RN INTERMEDIO '!Y30,'RN INTENSIVO '!Y30,'RN C. MINIMOS'!Y30,'MEDICINA 1'!Y30,'MEDICINA 2'!Y30,'MEDICINA 3'!Y30,'HEMATO-ONCOLOGIA'!Y30,'TRANSPLANTE M.O'!Y30,'MEDICINA 4'!Y30,'MEDICINA 5'!Y30,'MEDICINA 6'!Y30,'MONITOREO EPILEPSIA '!Y30,'RECOBRO '!Y30,'QUEMADO GRAL'!Y30,'QUEMADO INTENSIVO'!Y30,U.T.I!Y30,U.C.I!Y30,ORTOPEDIA!Y30,'AISLAMIENTO (COVID)'!Y30)</f>
        <v>0</v>
      </c>
      <c r="Z30" s="150"/>
      <c r="AA30" s="106"/>
      <c r="AD30" s="229"/>
      <c r="AF30" s="9">
        <v>19</v>
      </c>
      <c r="AG30" s="2">
        <v>23</v>
      </c>
    </row>
    <row r="31" spans="1:33" s="9" customFormat="1" ht="15.95" customHeight="1">
      <c r="A31" s="134">
        <v>22</v>
      </c>
      <c r="B31" s="25">
        <f t="shared" si="54"/>
        <v>315</v>
      </c>
      <c r="C31" s="25">
        <f t="shared" ref="C31:D33" si="56">SUM(C30,F31,I31)-SUM(L31,O31,R31)</f>
        <v>184</v>
      </c>
      <c r="D31" s="172">
        <f t="shared" si="56"/>
        <v>131</v>
      </c>
      <c r="E31" s="28">
        <f t="shared" si="48"/>
        <v>30</v>
      </c>
      <c r="F31" s="25">
        <f>SUM('CORTA EST. RESPIRATORIA'!F31,'RN INTERMEDIO '!F31,'RN INTENSIVO '!F31,'RN C. MINIMOS'!F31,'MEDICINA 1'!F31,'MEDICINA 2'!F31,'MEDICINA 3'!F31,'HEMATO-ONCOLOGIA'!F31,'TRANSPLANTE M.O'!F31,'MEDICINA 4'!F31,'MEDICINA 5'!F31,'MEDICINA 6'!F31,'MONITOREO EPILEPSIA '!F31,'RECOBRO '!F31,'QUEMADO GRAL'!F31,'QUEMADO INTENSIVO'!F31,U.T.I!F31,U.C.I!F31,ORTOPEDIA!F31,'AISLAMIENTO (COVID)'!F31)</f>
        <v>13</v>
      </c>
      <c r="G31" s="25">
        <f>SUM('CORTA EST. RESPIRATORIA'!G31,'RN INTERMEDIO '!G31,'RN INTENSIVO '!G31,'RN C. MINIMOS'!G31,'MEDICINA 1'!G31,'MEDICINA 2'!G31,'MEDICINA 3'!G31,'HEMATO-ONCOLOGIA'!G31,'TRANSPLANTE M.O'!G31,'MEDICINA 4'!G31,'MEDICINA 5'!G31,'MEDICINA 6'!G31,'MONITOREO EPILEPSIA '!G31,'RECOBRO '!G31,'QUEMADO GRAL'!G31,'QUEMADO INTENSIVO'!G31,U.T.I!G31,U.C.I!G31,ORTOPEDIA!G31,'AISLAMIENTO (COVID)'!G31)</f>
        <v>17</v>
      </c>
      <c r="H31" s="28">
        <f t="shared" si="49"/>
        <v>7</v>
      </c>
      <c r="I31" s="25">
        <f>SUM('CORTA EST. RESPIRATORIA'!I31,'RN INTERMEDIO '!I31,'RN INTENSIVO '!I31,'RN C. MINIMOS'!I31,'MEDICINA 1'!I31,'MEDICINA 2'!I31,'MEDICINA 3'!I31,'HEMATO-ONCOLOGIA'!I31,'TRANSPLANTE M.O'!I31,'MEDICINA 4'!I31,'MEDICINA 5'!I31,'MEDICINA 6'!I31,'MONITOREO EPILEPSIA '!I31,'RECOBRO '!I31,'QUEMADO GRAL'!I31,'QUEMADO INTENSIVO'!I31,U.T.I!I31,U.C.I!I31,ORTOPEDIA!I31,'AISLAMIENTO (COVID)'!I31)</f>
        <v>2</v>
      </c>
      <c r="J31" s="25">
        <f>SUM('CORTA EST. RESPIRATORIA'!J31,'RN INTERMEDIO '!J31,'RN INTENSIVO '!J31,'RN C. MINIMOS'!J31,'MEDICINA 1'!J31,'MEDICINA 2'!J31,'MEDICINA 3'!J31,'HEMATO-ONCOLOGIA'!J31,'TRANSPLANTE M.O'!J31,'MEDICINA 4'!J31,'MEDICINA 5'!J31,'MEDICINA 6'!J31,'MONITOREO EPILEPSIA '!J31,'RECOBRO '!J31,'QUEMADO GRAL'!J31,'QUEMADO INTENSIVO'!J31,U.T.I!J31,U.C.I!J31,ORTOPEDIA!J31,'AISLAMIENTO (COVID)'!J31)</f>
        <v>5</v>
      </c>
      <c r="K31" s="27">
        <f t="shared" si="50"/>
        <v>7</v>
      </c>
      <c r="L31" s="25">
        <f>SUM('CORTA EST. RESPIRATORIA'!L31,'RN INTERMEDIO '!L31,'RN INTENSIVO '!L31,'RN C. MINIMOS'!L31,'MEDICINA 1'!L31,'MEDICINA 2'!L31,'MEDICINA 3'!L31,'HEMATO-ONCOLOGIA'!L31,'TRANSPLANTE M.O'!L31,'MEDICINA 4'!L31,'MEDICINA 5'!L31,'MEDICINA 6'!L31,'MONITOREO EPILEPSIA '!L31,'RECOBRO '!L31,'QUEMADO GRAL'!L31,'QUEMADO INTENSIVO'!L31,U.T.I!L31,U.C.I!L31,ORTOPEDIA!L31,'AISLAMIENTO (COVID)'!L31)</f>
        <v>2</v>
      </c>
      <c r="M31" s="25">
        <f>SUM('CORTA EST. RESPIRATORIA'!M31,'RN INTERMEDIO '!M31,'RN INTENSIVO '!M31,'RN C. MINIMOS'!M31,'MEDICINA 1'!M31,'MEDICINA 2'!M31,'MEDICINA 3'!M31,'HEMATO-ONCOLOGIA'!M31,'TRANSPLANTE M.O'!M31,'MEDICINA 4'!M31,'MEDICINA 5'!M31,'MEDICINA 6'!M31,'MONITOREO EPILEPSIA '!M31,'RECOBRO '!M31,'QUEMADO GRAL'!M31,'QUEMADO INTENSIVO'!M31,U.T.I!M31,U.C.I!M31,ORTOPEDIA!M31,'AISLAMIENTO (COVID)'!M31)</f>
        <v>5</v>
      </c>
      <c r="N31" s="27">
        <f t="shared" si="51"/>
        <v>46</v>
      </c>
      <c r="O31" s="25">
        <f>SUM('CORTA EST. RESPIRATORIA'!O31,'RN INTERMEDIO '!O31,'RN INTENSIVO '!O31,'RN C. MINIMOS'!O31,'MEDICINA 1'!O31,'MEDICINA 2'!O31,'MEDICINA 3'!O31,'HEMATO-ONCOLOGIA'!O31,'TRANSPLANTE M.O'!O31,'MEDICINA 4'!O31,'MEDICINA 5'!O31,'MEDICINA 6'!O31,'MONITOREO EPILEPSIA '!O31,'RECOBRO '!O31,'QUEMADO GRAL'!O31,'QUEMADO INTENSIVO'!O31,U.T.I!O31,U.C.I!O31,ORTOPEDIA!O31,'AISLAMIENTO (COVID)'!O31)</f>
        <v>24</v>
      </c>
      <c r="P31" s="25">
        <f>SUM('CORTA EST. RESPIRATORIA'!P31,'RN INTERMEDIO '!P31,'RN INTENSIVO '!P31,'RN C. MINIMOS'!P31,'MEDICINA 1'!P31,'MEDICINA 2'!P31,'MEDICINA 3'!P31,'HEMATO-ONCOLOGIA'!P31,'TRANSPLANTE M.O'!P31,'MEDICINA 4'!P31,'MEDICINA 5'!P31,'MEDICINA 6'!P31,'MONITOREO EPILEPSIA '!P31,'RECOBRO '!P31,'QUEMADO GRAL'!P31,'QUEMADO INTENSIVO'!P31,U.T.I!P31,U.C.I!P31,ORTOPEDIA!P31,'AISLAMIENTO (COVID)'!P31)</f>
        <v>22</v>
      </c>
      <c r="Q31" s="27">
        <f t="shared" si="52"/>
        <v>0</v>
      </c>
      <c r="R31" s="25">
        <f>SUM('CORTA EST. RESPIRATORIA'!R31,'RN INTERMEDIO '!R31,'RN INTENSIVO '!R31,'RN C. MINIMOS'!R31,'MEDICINA 1'!R31,'MEDICINA 2'!R31,'MEDICINA 3'!R31,'HEMATO-ONCOLOGIA'!R31,'TRANSPLANTE M.O'!R31,'MEDICINA 4'!R31,'MEDICINA 5'!R31,'MEDICINA 6'!R31,'MONITOREO EPILEPSIA '!R31,'RECOBRO '!R31,'QUEMADO GRAL'!R31,'QUEMADO INTENSIVO'!R31,U.T.I!R31,U.C.I!R31,ORTOPEDIA!R31,'AISLAMIENTO (COVID)'!R31)</f>
        <v>0</v>
      </c>
      <c r="S31" s="25">
        <f>SUM('CORTA EST. RESPIRATORIA'!S31,'RN INTERMEDIO '!S31,'RN INTENSIVO '!S31,'RN C. MINIMOS'!S31,'MEDICINA 1'!S31,'MEDICINA 2'!S31,'MEDICINA 3'!S31,'HEMATO-ONCOLOGIA'!S31,'TRANSPLANTE M.O'!S31,'MEDICINA 4'!S31,'MEDICINA 5'!S31,'MEDICINA 6'!S31,'MONITOREO EPILEPSIA '!S31,'RECOBRO '!S31,'QUEMADO GRAL'!S31,'QUEMADO INTENSIVO'!S31,U.T.I!S31,U.C.I!S31,ORTOPEDIA!S31,'AISLAMIENTO (COVID)'!S31)</f>
        <v>0</v>
      </c>
      <c r="T31" s="158">
        <f>SUM('CORTA EST. RESPIRATORIA'!T31,'RN INTERMEDIO '!T31,'RN INTENSIVO '!T31,'RN C. MINIMOS'!T31,'MEDICINA 1'!T31,'MEDICINA 2'!T31,'MEDICINA 3'!T31,'HEMATO-ONCOLOGIA'!T31,'TRANSPLANTE M.O'!T31,'MEDICINA 4'!T31,'MEDICINA 5'!T31,'MEDICINA 6'!T31,'MONITOREO EPILEPSIA '!T31,'RECOBRO '!T31,'QUEMADO GRAL'!T31,'QUEMADO INTENSIVO'!T31,U.T.I!T31,U.C.I!T31,ORTOPEDIA!T31,'AISLAMIENTO (COVID)'!T31)</f>
        <v>267</v>
      </c>
      <c r="U31" s="158">
        <f>SUM('CORTA EST. RESPIRATORIA'!U31,'RN INTERMEDIO '!U31,'RN INTENSIVO '!U31,'RN C. MINIMOS'!U31,'MEDICINA 1'!U31,'MEDICINA 2'!U31,'MEDICINA 3'!U31,'HEMATO-ONCOLOGIA'!U31,'TRANSPLANTE M.O'!U31,'MEDICINA 4'!U31,'MEDICINA 5'!U31,'MEDICINA 6'!U31,'MONITOREO EPILEPSIA '!U31,'RECOBRO '!U31,'QUEMADO GRAL'!U31,'QUEMADO INTENSIVO'!U31,U.T.I!U31,U.C.I!U31,ORTOPEDIA!U31,'AISLAMIENTO (COVID)'!U31)</f>
        <v>140</v>
      </c>
      <c r="V31" s="158">
        <f>SUM('CORTA EST. RESPIRATORIA'!V31,'RN INTERMEDIO '!V31,'RN INTENSIVO '!V31,'RN C. MINIMOS'!V31,'MEDICINA 1'!V31,'MEDICINA 2'!V31,'MEDICINA 3'!V31,'HEMATO-ONCOLOGIA'!V31,'TRANSPLANTE M.O'!V31,'MEDICINA 4'!V31,'MEDICINA 5'!V31,'MEDICINA 6'!V31,'MONITOREO EPILEPSIA '!V31,'RECOBRO '!V31,'QUEMADO GRAL'!V31,'QUEMADO INTENSIVO'!V31,U.T.I!V31,U.C.I!V31,ORTOPEDIA!V31,'AISLAMIENTO (COVID)'!V31)</f>
        <v>127</v>
      </c>
      <c r="W31" s="194">
        <f t="shared" si="53"/>
        <v>0</v>
      </c>
      <c r="X31" s="25">
        <f>SUM('CORTA EST. RESPIRATORIA'!X31,'RN INTERMEDIO '!X31,'RN INTENSIVO '!X31,'RN C. MINIMOS'!X31,'MEDICINA 1'!X31,'MEDICINA 2'!X31,'MEDICINA 3'!X31,'HEMATO-ONCOLOGIA'!X31,'TRANSPLANTE M.O'!X31,'MEDICINA 4'!X31,'MEDICINA 5'!X31,'MEDICINA 6'!X31,'MONITOREO EPILEPSIA '!X31,'RECOBRO '!X31,'QUEMADO GRAL'!X31,'QUEMADO INTENSIVO'!X31,U.T.I!X31,U.C.I!X31,ORTOPEDIA!X31,'AISLAMIENTO (COVID)'!X31)</f>
        <v>0</v>
      </c>
      <c r="Y31" s="25">
        <f>SUM('CORTA EST. RESPIRATORIA'!Y31,'RN INTERMEDIO '!Y31,'RN INTENSIVO '!Y31,'RN C. MINIMOS'!Y31,'MEDICINA 1'!Y31,'MEDICINA 2'!Y31,'MEDICINA 3'!Y31,'HEMATO-ONCOLOGIA'!Y31,'TRANSPLANTE M.O'!Y31,'MEDICINA 4'!Y31,'MEDICINA 5'!Y31,'MEDICINA 6'!Y31,'MONITOREO EPILEPSIA '!Y31,'RECOBRO '!Y31,'QUEMADO GRAL'!Y31,'QUEMADO INTENSIVO'!Y31,U.T.I!Y31,U.C.I!Y31,ORTOPEDIA!Y31,'AISLAMIENTO (COVID)'!Y31)</f>
        <v>0</v>
      </c>
      <c r="Z31" s="150"/>
      <c r="AA31" s="106"/>
      <c r="AD31" s="230"/>
      <c r="AF31" s="9">
        <v>181</v>
      </c>
      <c r="AG31" s="2">
        <v>24</v>
      </c>
    </row>
    <row r="32" spans="1:33" s="9" customFormat="1" ht="15.95" customHeight="1">
      <c r="A32" s="134">
        <v>23</v>
      </c>
      <c r="B32" s="25">
        <f t="shared" si="54"/>
        <v>329</v>
      </c>
      <c r="C32" s="25">
        <f t="shared" si="56"/>
        <v>194</v>
      </c>
      <c r="D32" s="172">
        <f t="shared" si="56"/>
        <v>135</v>
      </c>
      <c r="E32" s="28">
        <f t="shared" si="48"/>
        <v>29</v>
      </c>
      <c r="F32" s="25">
        <f>SUM('CORTA EST. RESPIRATORIA'!F32,'RN INTERMEDIO '!F32,'RN INTENSIVO '!F32,'RN C. MINIMOS'!F32,'MEDICINA 1'!F32,'MEDICINA 2'!F32,'MEDICINA 3'!F32,'HEMATO-ONCOLOGIA'!F32,'TRANSPLANTE M.O'!F32,'MEDICINA 4'!F32,'MEDICINA 5'!F32,'MEDICINA 6'!F32,'MONITOREO EPILEPSIA '!F32,'RECOBRO '!F32,'QUEMADO GRAL'!F32,'QUEMADO INTENSIVO'!F32,U.T.I!F32,U.C.I!F32,ORTOPEDIA!F32,'AISLAMIENTO (COVID)'!F32)</f>
        <v>20</v>
      </c>
      <c r="G32" s="25">
        <f>SUM('CORTA EST. RESPIRATORIA'!G32,'RN INTERMEDIO '!G32,'RN INTENSIVO '!G32,'RN C. MINIMOS'!G32,'MEDICINA 1'!G32,'MEDICINA 2'!G32,'MEDICINA 3'!G32,'HEMATO-ONCOLOGIA'!G32,'TRANSPLANTE M.O'!G32,'MEDICINA 4'!G32,'MEDICINA 5'!G32,'MEDICINA 6'!G32,'MONITOREO EPILEPSIA '!G32,'RECOBRO '!G32,'QUEMADO GRAL'!G32,'QUEMADO INTENSIVO'!G32,U.T.I!G32,U.C.I!G32,ORTOPEDIA!G32,'AISLAMIENTO (COVID)'!G32)</f>
        <v>9</v>
      </c>
      <c r="H32" s="28">
        <f t="shared" si="49"/>
        <v>7</v>
      </c>
      <c r="I32" s="25">
        <f>SUM('CORTA EST. RESPIRATORIA'!I32,'RN INTERMEDIO '!I32,'RN INTENSIVO '!I32,'RN C. MINIMOS'!I32,'MEDICINA 1'!I32,'MEDICINA 2'!I32,'MEDICINA 3'!I32,'HEMATO-ONCOLOGIA'!I32,'TRANSPLANTE M.O'!I32,'MEDICINA 4'!I32,'MEDICINA 5'!I32,'MEDICINA 6'!I32,'MONITOREO EPILEPSIA '!I32,'RECOBRO '!I32,'QUEMADO GRAL'!I32,'QUEMADO INTENSIVO'!I32,U.T.I!I32,U.C.I!I32,ORTOPEDIA!I32,'AISLAMIENTO (COVID)'!I32)</f>
        <v>5</v>
      </c>
      <c r="J32" s="25">
        <f>SUM('CORTA EST. RESPIRATORIA'!J32,'RN INTERMEDIO '!J32,'RN INTENSIVO '!J32,'RN C. MINIMOS'!J32,'MEDICINA 1'!J32,'MEDICINA 2'!J32,'MEDICINA 3'!J32,'HEMATO-ONCOLOGIA'!J32,'TRANSPLANTE M.O'!J32,'MEDICINA 4'!J32,'MEDICINA 5'!J32,'MEDICINA 6'!J32,'MONITOREO EPILEPSIA '!J32,'RECOBRO '!J32,'QUEMADO GRAL'!J32,'QUEMADO INTENSIVO'!J32,U.T.I!J32,U.C.I!J32,ORTOPEDIA!J32,'AISLAMIENTO (COVID)'!J32)</f>
        <v>2</v>
      </c>
      <c r="K32" s="27">
        <f t="shared" si="50"/>
        <v>7</v>
      </c>
      <c r="L32" s="25">
        <f>SUM('CORTA EST. RESPIRATORIA'!L32,'RN INTERMEDIO '!L32,'RN INTENSIVO '!L32,'RN C. MINIMOS'!L32,'MEDICINA 1'!L32,'MEDICINA 2'!L32,'MEDICINA 3'!L32,'HEMATO-ONCOLOGIA'!L32,'TRANSPLANTE M.O'!L32,'MEDICINA 4'!L32,'MEDICINA 5'!L32,'MEDICINA 6'!L32,'MONITOREO EPILEPSIA '!L32,'RECOBRO '!L32,'QUEMADO GRAL'!L32,'QUEMADO INTENSIVO'!L32,U.T.I!L32,U.C.I!L32,ORTOPEDIA!L32,'AISLAMIENTO (COVID)'!L32)</f>
        <v>5</v>
      </c>
      <c r="M32" s="25">
        <f>SUM('CORTA EST. RESPIRATORIA'!M32,'RN INTERMEDIO '!M32,'RN INTENSIVO '!M32,'RN C. MINIMOS'!M32,'MEDICINA 1'!M32,'MEDICINA 2'!M32,'MEDICINA 3'!M32,'HEMATO-ONCOLOGIA'!M32,'TRANSPLANTE M.O'!M32,'MEDICINA 4'!M32,'MEDICINA 5'!M32,'MEDICINA 6'!M32,'MONITOREO EPILEPSIA '!M32,'RECOBRO '!M32,'QUEMADO GRAL'!M32,'QUEMADO INTENSIVO'!M32,U.T.I!M32,U.C.I!M32,ORTOPEDIA!M32,'AISLAMIENTO (COVID)'!M32)</f>
        <v>2</v>
      </c>
      <c r="N32" s="27">
        <f t="shared" si="51"/>
        <v>14</v>
      </c>
      <c r="O32" s="25">
        <f>SUM('CORTA EST. RESPIRATORIA'!O32,'RN INTERMEDIO '!O32,'RN INTENSIVO '!O32,'RN C. MINIMOS'!O32,'MEDICINA 1'!O32,'MEDICINA 2'!O32,'MEDICINA 3'!O32,'HEMATO-ONCOLOGIA'!O32,'TRANSPLANTE M.O'!O32,'MEDICINA 4'!O32,'MEDICINA 5'!O32,'MEDICINA 6'!O32,'MONITOREO EPILEPSIA '!O32,'RECOBRO '!O32,'QUEMADO GRAL'!O32,'QUEMADO INTENSIVO'!O32,U.T.I!O32,U.C.I!O32,ORTOPEDIA!O32,'AISLAMIENTO (COVID)'!O32)</f>
        <v>9</v>
      </c>
      <c r="P32" s="25">
        <f>SUM('CORTA EST. RESPIRATORIA'!P32,'RN INTERMEDIO '!P32,'RN INTENSIVO '!P32,'RN C. MINIMOS'!P32,'MEDICINA 1'!P32,'MEDICINA 2'!P32,'MEDICINA 3'!P32,'HEMATO-ONCOLOGIA'!P32,'TRANSPLANTE M.O'!P32,'MEDICINA 4'!P32,'MEDICINA 5'!P32,'MEDICINA 6'!P32,'MONITOREO EPILEPSIA '!P32,'RECOBRO '!P32,'QUEMADO GRAL'!P32,'QUEMADO INTENSIVO'!P32,U.T.I!P32,U.C.I!P32,ORTOPEDIA!P32,'AISLAMIENTO (COVID)'!P32)</f>
        <v>5</v>
      </c>
      <c r="Q32" s="27">
        <f t="shared" si="52"/>
        <v>1</v>
      </c>
      <c r="R32" s="25">
        <f>SUM('CORTA EST. RESPIRATORIA'!R32,'RN INTERMEDIO '!R32,'RN INTENSIVO '!R32,'RN C. MINIMOS'!R32,'MEDICINA 1'!R32,'MEDICINA 2'!R32,'MEDICINA 3'!R32,'HEMATO-ONCOLOGIA'!R32,'TRANSPLANTE M.O'!R32,'MEDICINA 4'!R32,'MEDICINA 5'!R32,'MEDICINA 6'!R32,'MONITOREO EPILEPSIA '!R32,'RECOBRO '!R32,'QUEMADO GRAL'!R32,'QUEMADO INTENSIVO'!R32,U.T.I!R32,U.C.I!R32,ORTOPEDIA!R32,'AISLAMIENTO (COVID)'!R32)</f>
        <v>1</v>
      </c>
      <c r="S32" s="25">
        <f>SUM('CORTA EST. RESPIRATORIA'!S32,'RN INTERMEDIO '!S32,'RN INTENSIVO '!S32,'RN C. MINIMOS'!S32,'MEDICINA 1'!S32,'MEDICINA 2'!S32,'MEDICINA 3'!S32,'HEMATO-ONCOLOGIA'!S32,'TRANSPLANTE M.O'!S32,'MEDICINA 4'!S32,'MEDICINA 5'!S32,'MEDICINA 6'!S32,'MONITOREO EPILEPSIA '!S32,'RECOBRO '!S32,'QUEMADO GRAL'!S32,'QUEMADO INTENSIVO'!S32,U.T.I!S32,U.C.I!S32,ORTOPEDIA!S32,'AISLAMIENTO (COVID)'!S32)</f>
        <v>0</v>
      </c>
      <c r="T32" s="158">
        <f>SUM('CORTA EST. RESPIRATORIA'!T32,'RN INTERMEDIO '!T32,'RN INTENSIVO '!T32,'RN C. MINIMOS'!T32,'MEDICINA 1'!T32,'MEDICINA 2'!T32,'MEDICINA 3'!T32,'HEMATO-ONCOLOGIA'!T32,'TRANSPLANTE M.O'!T32,'MEDICINA 4'!T32,'MEDICINA 5'!T32,'MEDICINA 6'!T32,'MONITOREO EPILEPSIA '!T32,'RECOBRO '!T32,'QUEMADO GRAL'!T32,'QUEMADO INTENSIVO'!T32,U.T.I!T32,U.C.I!T32,ORTOPEDIA!T32,'AISLAMIENTO (COVID)'!T32)</f>
        <v>112</v>
      </c>
      <c r="U32" s="158">
        <f>SUM('CORTA EST. RESPIRATORIA'!U32,'RN INTERMEDIO '!U32,'RN INTENSIVO '!U32,'RN C. MINIMOS'!U32,'MEDICINA 1'!U32,'MEDICINA 2'!U32,'MEDICINA 3'!U32,'HEMATO-ONCOLOGIA'!U32,'TRANSPLANTE M.O'!U32,'MEDICINA 4'!U32,'MEDICINA 5'!U32,'MEDICINA 6'!U32,'MONITOREO EPILEPSIA '!U32,'RECOBRO '!U32,'QUEMADO GRAL'!U32,'QUEMADO INTENSIVO'!U32,U.T.I!U32,U.C.I!U32,ORTOPEDIA!U32,'AISLAMIENTO (COVID)'!U32)</f>
        <v>59</v>
      </c>
      <c r="V32" s="158">
        <f>SUM('CORTA EST. RESPIRATORIA'!V32,'RN INTERMEDIO '!V32,'RN INTENSIVO '!V32,'RN C. MINIMOS'!V32,'MEDICINA 1'!V32,'MEDICINA 2'!V32,'MEDICINA 3'!V32,'HEMATO-ONCOLOGIA'!V32,'TRANSPLANTE M.O'!V32,'MEDICINA 4'!V32,'MEDICINA 5'!V32,'MEDICINA 6'!V32,'MONITOREO EPILEPSIA '!V32,'RECOBRO '!V32,'QUEMADO GRAL'!V32,'QUEMADO INTENSIVO'!V32,U.T.I!V32,U.C.I!V32,ORTOPEDIA!V32,'AISLAMIENTO (COVID)'!V32)</f>
        <v>53</v>
      </c>
      <c r="W32" s="28">
        <f t="shared" si="53"/>
        <v>0</v>
      </c>
      <c r="X32" s="25">
        <f>SUM('CORTA EST. RESPIRATORIA'!X32,'RN INTERMEDIO '!X35,'RN INTENSIVO '!X35,'RN C. MINIMOS'!X35,'MEDICINA 1'!X35,'MEDICINA 2'!X35,'MEDICINA 3'!X35,'HEMATO-ONCOLOGIA'!X35,'TRANSPLANTE M.O'!X35,'MEDICINA 4'!X35,'MEDICINA 5'!X35,'MEDICINA 6'!X35,'MONITOREO EPILEPSIA '!X35,'RECOBRO '!X35,'QUEMADO GRAL'!X35,'QUEMADO INTENSIVO'!X35,U.T.I!X35,U.C.I!X35,ORTOPEDIA!X35,'AISLAMIENTO (COVID)'!X35)</f>
        <v>0</v>
      </c>
      <c r="Y32" s="25">
        <f>SUM('CORTA EST. RESPIRATORIA'!Y32,'RN INTERMEDIO '!Y35,'RN INTENSIVO '!Y35,'RN C. MINIMOS'!Y35,'MEDICINA 1'!Y35,'MEDICINA 2'!Y35,'MEDICINA 3'!Y35,'HEMATO-ONCOLOGIA'!Y35,'TRANSPLANTE M.O'!Y35,'MEDICINA 4'!Y35,'MEDICINA 5'!Y35,'MEDICINA 6'!Y35,'MONITOREO EPILEPSIA '!Y35,'RECOBRO '!Y35,'QUEMADO GRAL'!Y35,'QUEMADO INTENSIVO'!Y35,U.T.I!Y35,U.C.I!Y35,ORTOPEDIA!Y35,'AISLAMIENTO (COVID)'!Y35)</f>
        <v>0</v>
      </c>
      <c r="Z32" s="150"/>
      <c r="AA32" s="106"/>
      <c r="AD32" s="230"/>
      <c r="AF32" s="9">
        <v>207</v>
      </c>
      <c r="AG32" s="2">
        <v>25</v>
      </c>
    </row>
    <row r="33" spans="1:33" s="9" customFormat="1" ht="15.95" customHeight="1" thickBot="1">
      <c r="A33" s="134">
        <v>24</v>
      </c>
      <c r="B33" s="25">
        <f t="shared" si="54"/>
        <v>342</v>
      </c>
      <c r="C33" s="25">
        <f t="shared" si="56"/>
        <v>204</v>
      </c>
      <c r="D33" s="172">
        <f t="shared" si="56"/>
        <v>138</v>
      </c>
      <c r="E33" s="28">
        <f t="shared" si="48"/>
        <v>25</v>
      </c>
      <c r="F33" s="25">
        <f>SUM('CORTA EST. RESPIRATORIA'!F33,'RN INTERMEDIO '!F33,'RN INTENSIVO '!F33,'RN C. MINIMOS'!F33,'MEDICINA 1'!F33,'MEDICINA 2'!F33,'MEDICINA 3'!F33,'HEMATO-ONCOLOGIA'!F33,'TRANSPLANTE M.O'!F33,'MEDICINA 4'!F33,'MEDICINA 5'!F33,'MEDICINA 6'!F33,'MONITOREO EPILEPSIA '!F33,'RECOBRO '!F33,'QUEMADO GRAL'!F33,'QUEMADO INTENSIVO'!F33,U.T.I!F33,U.C.I!F33,ORTOPEDIA!F33,'AISLAMIENTO (COVID)'!F33)</f>
        <v>17</v>
      </c>
      <c r="G33" s="25">
        <f>SUM('CORTA EST. RESPIRATORIA'!G33,'RN INTERMEDIO '!G33,'RN INTENSIVO '!G33,'RN C. MINIMOS'!G33,'MEDICINA 1'!G33,'MEDICINA 2'!G33,'MEDICINA 3'!G33,'HEMATO-ONCOLOGIA'!G33,'TRANSPLANTE M.O'!G33,'MEDICINA 4'!G33,'MEDICINA 5'!G33,'MEDICINA 6'!G33,'MONITOREO EPILEPSIA '!G33,'RECOBRO '!G33,'QUEMADO GRAL'!G33,'QUEMADO INTENSIVO'!G33,U.T.I!G33,U.C.I!G33,ORTOPEDIA!G33,'AISLAMIENTO (COVID)'!G33)</f>
        <v>8</v>
      </c>
      <c r="H33" s="28">
        <f t="shared" si="49"/>
        <v>14</v>
      </c>
      <c r="I33" s="25">
        <f>SUM('CORTA EST. RESPIRATORIA'!I33,'RN INTERMEDIO '!I33,'RN INTENSIVO '!I33,'RN C. MINIMOS'!I33,'MEDICINA 1'!I33,'MEDICINA 2'!I33,'MEDICINA 3'!I33,'HEMATO-ONCOLOGIA'!I33,'TRANSPLANTE M.O'!I33,'MEDICINA 4'!I33,'MEDICINA 5'!I33,'MEDICINA 6'!I33,'MONITOREO EPILEPSIA '!I33,'RECOBRO '!I33,'QUEMADO GRAL'!I33,'QUEMADO INTENSIVO'!I33,U.T.I!I33,U.C.I!I33,ORTOPEDIA!I33,'AISLAMIENTO (COVID)'!I33)</f>
        <v>9</v>
      </c>
      <c r="J33" s="25">
        <f>SUM('CORTA EST. RESPIRATORIA'!J33,'RN INTERMEDIO '!J33,'RN INTENSIVO '!J33,'RN C. MINIMOS'!J33,'MEDICINA 1'!J33,'MEDICINA 2'!J33,'MEDICINA 3'!J33,'HEMATO-ONCOLOGIA'!J33,'TRANSPLANTE M.O'!J33,'MEDICINA 4'!J33,'MEDICINA 5'!J33,'MEDICINA 6'!J33,'MONITOREO EPILEPSIA '!J33,'RECOBRO '!J33,'QUEMADO GRAL'!J33,'QUEMADO INTENSIVO'!J33,U.T.I!J33,U.C.I!J33,ORTOPEDIA!J33,'AISLAMIENTO (COVID)'!J33)</f>
        <v>5</v>
      </c>
      <c r="K33" s="27">
        <f t="shared" si="50"/>
        <v>14</v>
      </c>
      <c r="L33" s="25">
        <f>SUM('CORTA EST. RESPIRATORIA'!L33,'RN INTERMEDIO '!L33,'RN INTENSIVO '!L33,'RN C. MINIMOS'!L33,'MEDICINA 1'!L33,'MEDICINA 2'!L33,'MEDICINA 3'!L33,'HEMATO-ONCOLOGIA'!L36,'TRANSPLANTE M.O'!L33,'MEDICINA 4'!L33,'MEDICINA 5'!L33,'MEDICINA 6'!L33,'MONITOREO EPILEPSIA '!L33,'RECOBRO '!L33,'QUEMADO GRAL'!L33,'QUEMADO INTENSIVO'!L33,U.T.I!L33,U.C.I!L33,ORTOPEDIA!L33,'AISLAMIENTO (COVID)'!L33)</f>
        <v>9</v>
      </c>
      <c r="M33" s="25">
        <f>SUM('CORTA EST. RESPIRATORIA'!M33,'RN INTERMEDIO '!M33,'RN INTENSIVO '!M33,'RN C. MINIMOS'!M33,'MEDICINA 1'!M33,'MEDICINA 2'!M33,'MEDICINA 3'!M33,'HEMATO-ONCOLOGIA'!M36,'TRANSPLANTE M.O'!M33,'MEDICINA 4'!M33,'MEDICINA 5'!M33,'MEDICINA 6'!M33,'MONITOREO EPILEPSIA '!M33,'RECOBRO '!M33,'QUEMADO GRAL'!M33,'QUEMADO INTENSIVO'!M33,U.T.I!M33,U.C.I!M33,ORTOPEDIA!M33,'AISLAMIENTO (COVID)'!M33)</f>
        <v>5</v>
      </c>
      <c r="N33" s="27">
        <f t="shared" si="51"/>
        <v>12</v>
      </c>
      <c r="O33" s="25">
        <f>SUM('CORTA EST. RESPIRATORIA'!O33,'RN INTERMEDIO '!O33,'RN INTENSIVO '!O33,'RN C. MINIMOS'!O33,'MEDICINA 1'!O33,'MEDICINA 2'!O33,'MEDICINA 3'!O33,'HEMATO-ONCOLOGIA'!O33,'TRANSPLANTE M.O'!O33,'MEDICINA 4'!O33,'MEDICINA 5'!O33,'MEDICINA 6'!O33,'MONITOREO EPILEPSIA '!O33,'RECOBRO '!O33,'QUEMADO GRAL'!O33,'QUEMADO INTENSIVO'!O33,U.T.I!O33,U.C.I!O33,ORTOPEDIA!O33,'AISLAMIENTO (COVID)'!O33)</f>
        <v>7</v>
      </c>
      <c r="P33" s="25">
        <f>SUM('CORTA EST. RESPIRATORIA'!P33,'RN INTERMEDIO '!P33,'RN INTENSIVO '!P33,'RN C. MINIMOS'!P33,'MEDICINA 1'!P33,'MEDICINA 2'!P33,'MEDICINA 3'!P33,'HEMATO-ONCOLOGIA'!P33,'TRANSPLANTE M.O'!P33,'MEDICINA 4'!P33,'MEDICINA 5'!P33,'MEDICINA 6'!P33,'MONITOREO EPILEPSIA '!P33,'RECOBRO '!P33,'QUEMADO GRAL'!P33,'QUEMADO INTENSIVO'!P33,U.T.I!P33,U.C.I!P33,ORTOPEDIA!P33,'AISLAMIENTO (COVID)'!P33)</f>
        <v>5</v>
      </c>
      <c r="Q33" s="27">
        <f t="shared" si="52"/>
        <v>0</v>
      </c>
      <c r="R33" s="25">
        <f>SUM('CORTA EST. RESPIRATORIA'!R33,'RN INTERMEDIO '!R33,'RN INTENSIVO '!R33,'RN C. MINIMOS'!R33,'MEDICINA 1'!R33,'MEDICINA 2'!R33,'MEDICINA 3'!R33,'HEMATO-ONCOLOGIA'!R36,'TRANSPLANTE M.O'!R33,'MEDICINA 4'!R33,'MEDICINA 5'!R33,'MEDICINA 6'!R33,'MONITOREO EPILEPSIA '!R33,'RECOBRO '!R33,'QUEMADO GRAL'!R33,'QUEMADO INTENSIVO'!R33,U.T.I!R33,U.C.I!R33,ORTOPEDIA!R33,'AISLAMIENTO (COVID)'!R33)</f>
        <v>0</v>
      </c>
      <c r="S33" s="25">
        <f>SUM('CORTA EST. RESPIRATORIA'!S33,'RN INTERMEDIO '!S33,'RN INTENSIVO '!S33,'RN C. MINIMOS'!S33,'MEDICINA 1'!S33,'MEDICINA 2'!S33,'MEDICINA 3'!S33,'HEMATO-ONCOLOGIA'!S36,'TRANSPLANTE M.O'!S33,'MEDICINA 4'!S33,'MEDICINA 5'!S33,'MEDICINA 6'!S33,'MONITOREO EPILEPSIA '!S33,'RECOBRO '!S33,'QUEMADO GRAL'!S33,'QUEMADO INTENSIVO'!S33,U.T.I!S33,U.C.I!S33,ORTOPEDIA!S33,'AISLAMIENTO (COVID)'!S33)</f>
        <v>0</v>
      </c>
      <c r="T33" s="158">
        <f>SUM('CORTA EST. RESPIRATORIA'!T33,'RN INTERMEDIO '!T33,'RN INTENSIVO '!T33,'RN C. MINIMOS'!T33,'MEDICINA 1'!T33,'MEDICINA 2'!T33,'MEDICINA 3'!T33,'HEMATO-ONCOLOGIA'!T33,'TRANSPLANTE M.O'!T33,'MEDICINA 4'!T33,'MEDICINA 5'!T33,'MEDICINA 6'!T33,'MONITOREO EPILEPSIA '!T33,'RECOBRO '!T33,'QUEMADO GRAL'!T33,'QUEMADO INTENSIVO'!T33,U.T.I!T33,U.C.I!T33,ORTOPEDIA!T33,'AISLAMIENTO (COVID)'!T33)</f>
        <v>35</v>
      </c>
      <c r="U33" s="158">
        <f>SUM('CORTA EST. RESPIRATORIA'!U33,'RN INTERMEDIO '!U33,'RN INTENSIVO '!U33,'RN C. MINIMOS'!U33,'MEDICINA 1'!U33,'MEDICINA 2'!U33,'MEDICINA 3'!U33,'HEMATO-ONCOLOGIA'!U33,'TRANSPLANTE M.O'!U33,'MEDICINA 4'!U33,'MEDICINA 5'!U33,'MEDICINA 6'!U33,'MONITOREO EPILEPSIA '!U33,'RECOBRO '!U33,'QUEMADO GRAL'!U33,'QUEMADO INTENSIVO'!U33,U.T.I!U33,U.C.I!U33,ORTOPEDIA!U33,'AISLAMIENTO (COVID)'!U33)</f>
        <v>18</v>
      </c>
      <c r="V33" s="158">
        <f>SUM('CORTA EST. RESPIRATORIA'!V33,'RN INTERMEDIO '!V33,'RN INTENSIVO '!V33,'RN C. MINIMOS'!V33,'MEDICINA 1'!V33,'MEDICINA 2'!V33,'MEDICINA 3'!V33,'HEMATO-ONCOLOGIA'!V33,'TRANSPLANTE M.O'!V33,'MEDICINA 4'!V33,'MEDICINA 5'!V33,'MEDICINA 6'!V33,'MONITOREO EPILEPSIA '!V33,'RECOBRO '!V33,'QUEMADO GRAL'!V33,'QUEMADO INTENSIVO'!V33,U.T.I!V33,U.C.I!V33,ORTOPEDIA!V33,'AISLAMIENTO (COVID)'!V33)</f>
        <v>17</v>
      </c>
      <c r="W33" s="28">
        <f t="shared" si="53"/>
        <v>0</v>
      </c>
      <c r="X33" s="28">
        <f t="shared" ref="X33:Y33" si="57">SUM(Y33:Z33)</f>
        <v>0</v>
      </c>
      <c r="Y33" s="28">
        <f t="shared" si="57"/>
        <v>0</v>
      </c>
      <c r="Z33" s="150"/>
      <c r="AA33" s="106"/>
      <c r="AD33" s="230"/>
      <c r="AF33" s="9">
        <v>303</v>
      </c>
      <c r="AG33" s="2">
        <v>26</v>
      </c>
    </row>
    <row r="34" spans="1:33" s="9" customFormat="1" ht="15.95" customHeight="1" thickBot="1">
      <c r="A34" s="135"/>
      <c r="B34" s="111">
        <f>SUM(B27:B33)</f>
        <v>2283</v>
      </c>
      <c r="C34" s="111">
        <f>SUM(C27:C33)</f>
        <v>1338</v>
      </c>
      <c r="D34" s="111">
        <f t="shared" ref="D34:H34" si="58">SUM(D27:D33)</f>
        <v>945</v>
      </c>
      <c r="E34" s="111">
        <f t="shared" si="58"/>
        <v>232</v>
      </c>
      <c r="F34" s="108">
        <f>SUM(F27:F33)</f>
        <v>136</v>
      </c>
      <c r="G34" s="109">
        <f>SUM(G27:G33)</f>
        <v>96</v>
      </c>
      <c r="H34" s="108">
        <f t="shared" si="58"/>
        <v>89</v>
      </c>
      <c r="I34" s="108">
        <f t="shared" ref="I34:W34" si="59">SUM(I27:I33)</f>
        <v>48</v>
      </c>
      <c r="J34" s="109">
        <f t="shared" si="59"/>
        <v>41</v>
      </c>
      <c r="K34" s="108">
        <f t="shared" si="59"/>
        <v>89</v>
      </c>
      <c r="L34" s="108">
        <f t="shared" si="59"/>
        <v>48</v>
      </c>
      <c r="M34" s="109">
        <f t="shared" si="59"/>
        <v>41</v>
      </c>
      <c r="N34" s="108">
        <f t="shared" si="59"/>
        <v>208</v>
      </c>
      <c r="O34" s="108">
        <f t="shared" si="59"/>
        <v>115</v>
      </c>
      <c r="P34" s="109">
        <f t="shared" si="59"/>
        <v>93</v>
      </c>
      <c r="Q34" s="108">
        <f t="shared" si="59"/>
        <v>7</v>
      </c>
      <c r="R34" s="108">
        <f t="shared" si="59"/>
        <v>5</v>
      </c>
      <c r="S34" s="145">
        <f t="shared" si="59"/>
        <v>2</v>
      </c>
      <c r="T34" s="209">
        <f>SUM('CORTA EST. RESPIRATORIA'!T34,'RN INTERMEDIO '!T34,'RN INTENSIVO '!T34,'RN C. MINIMOS'!T34,'MEDICINA 1'!T34,'MEDICINA 2'!T34,'MEDICINA 3'!T34,'HEMATO-ONCOLOGIA'!T34,'TRANSPLANTE M.O'!T34,'MEDICINA 4'!T34,'MEDICINA 5'!T34,'MEDICINA 6'!T34,'MONITOREO EPILEPSIA '!T34,'RECOBRO '!T34,'QUEMADO GRAL'!T34,'QUEMADO INTENSIVO'!T34,U.T.I!T34,U.C.I!T34,ORTOPEDIA!T34,'AISLAMIENTO (COVID)'!T34)</f>
        <v>1741</v>
      </c>
      <c r="U34" s="209">
        <f>SUM('CORTA EST. RESPIRATORIA'!U34,'RN INTERMEDIO '!U34,'RN INTENSIVO '!U34,'RN C. MINIMOS'!U34,'MEDICINA 1'!U34,'MEDICINA 2'!U34,'MEDICINA 3'!U34,'HEMATO-ONCOLOGIA'!U34,'TRANSPLANTE M.O'!U34,'MEDICINA 4'!U34,'MEDICINA 5'!U34,'MEDICINA 6'!U34,'MONITOREO EPILEPSIA '!U34,'RECOBRO '!U34,'QUEMADO GRAL'!U34,'QUEMADO INTENSIVO'!U34,U.T.I!U34,U.C.I!U34,ORTOPEDIA!U34,'AISLAMIENTO (COVID)'!U34)</f>
        <v>905</v>
      </c>
      <c r="V34" s="209">
        <f>SUM('CORTA EST. RESPIRATORIA'!V34,'RN INTERMEDIO '!V34,'RN INTENSIVO '!V34,'RN C. MINIMOS'!V34,'MEDICINA 1'!V34,'MEDICINA 2'!V34,'MEDICINA 3'!V34,'HEMATO-ONCOLOGIA'!V34,'TRANSPLANTE M.O'!V34,'MEDICINA 4'!V34,'MEDICINA 5'!V34,'MEDICINA 6'!V34,'MONITOREO EPILEPSIA '!V34,'RECOBRO '!V34,'QUEMADO GRAL'!V34,'QUEMADO INTENSIVO'!V34,U.T.I!V34,U.C.I!V34,ORTOPEDIA!V34,'AISLAMIENTO (COVID)'!V34)</f>
        <v>836</v>
      </c>
      <c r="W34" s="144">
        <f t="shared" si="59"/>
        <v>0</v>
      </c>
      <c r="X34" s="235">
        <f t="shared" ref="X34:Y34" si="60">SUM(X27:X33)</f>
        <v>0</v>
      </c>
      <c r="Y34" s="235">
        <f t="shared" si="60"/>
        <v>0</v>
      </c>
      <c r="Z34" s="151">
        <f>SUM(Z25:Z28)</f>
        <v>0</v>
      </c>
      <c r="AA34" s="146">
        <f>SUM(AA25:AA28)</f>
        <v>0</v>
      </c>
      <c r="AD34" s="230"/>
      <c r="AF34" s="9">
        <v>56</v>
      </c>
      <c r="AG34" s="2">
        <v>27</v>
      </c>
    </row>
    <row r="35" spans="1:33" s="9" customFormat="1" ht="15.95" customHeight="1">
      <c r="A35" s="134">
        <v>25</v>
      </c>
      <c r="B35" s="25">
        <f t="shared" si="54"/>
        <v>343</v>
      </c>
      <c r="C35" s="25">
        <f>SUM(C33,F35,I35)-SUM(L35,O35,R35)</f>
        <v>202</v>
      </c>
      <c r="D35" s="25">
        <f>SUM(D33,G35,J35)-SUM(M35,P35,S35)</f>
        <v>141</v>
      </c>
      <c r="E35" s="28">
        <f t="shared" ref="E35:E37" si="61">SUM(F35:G35)</f>
        <v>46</v>
      </c>
      <c r="F35" s="25">
        <f>SUM('CORTA EST. RESPIRATORIA'!F35,'RN INTERMEDIO '!F35,'RN INTENSIVO '!F35,'RN C. MINIMOS'!F35,'MEDICINA 1'!F35,'MEDICINA 2'!F35,'MEDICINA 3'!F35,'HEMATO-ONCOLOGIA'!F35,'TRANSPLANTE M.O'!F35,'MEDICINA 4'!F35,'MEDICINA 5'!F35,'MEDICINA 6'!F35,'MONITOREO EPILEPSIA '!F35,'RECOBRO '!F35,'QUEMADO GRAL'!F35,'QUEMADO INTENSIVO'!F35,U.T.I!F35,U.C.I!F35,ORTOPEDIA!F35,'AISLAMIENTO (COVID)'!F35)</f>
        <v>26</v>
      </c>
      <c r="G35" s="25">
        <f>SUM('CORTA EST. RESPIRATORIA'!G35,'RN INTERMEDIO '!G35,'RN INTENSIVO '!G35,'RN C. MINIMOS'!G35,'MEDICINA 1'!G35,'MEDICINA 2'!G35,'MEDICINA 3'!G35,'HEMATO-ONCOLOGIA'!G35,'TRANSPLANTE M.O'!G35,'MEDICINA 4'!G35,'MEDICINA 5'!G35,'MEDICINA 6'!G35,'MONITOREO EPILEPSIA '!G35,'RECOBRO '!G35,'QUEMADO GRAL'!G35,'QUEMADO INTENSIVO'!G35,U.T.I!G35,U.C.I!G35,ORTOPEDIA!G35,'AISLAMIENTO (COVID)'!G35)</f>
        <v>20</v>
      </c>
      <c r="H35" s="28">
        <f t="shared" ref="H35:H36" si="62">SUM(I35:J35)</f>
        <v>9</v>
      </c>
      <c r="I35" s="25">
        <f>SUM('CORTA EST. RESPIRATORIA'!I35,'RN INTERMEDIO '!I35,'RN INTENSIVO '!I35,'RN C. MINIMOS'!I35,'MEDICINA 1'!I35,'MEDICINA 2'!I35,'MEDICINA 3'!I35,'HEMATO-ONCOLOGIA'!I35,'TRANSPLANTE M.O'!I35,'MEDICINA 4'!I35,'MEDICINA 5'!I35,'MEDICINA 6'!I35,'MONITOREO EPILEPSIA '!I35,'RECOBRO '!I35,'QUEMADO GRAL'!I35,'QUEMADO INTENSIVO'!I35,U.T.I!I35,U.C.I!I35,ORTOPEDIA!I35,'AISLAMIENTO (COVID)'!I35)</f>
        <v>5</v>
      </c>
      <c r="J35" s="25">
        <f>SUM('CORTA EST. RESPIRATORIA'!J35,'RN INTERMEDIO '!J35,'RN INTENSIVO '!J35,'RN C. MINIMOS'!J35,'MEDICINA 1'!J35,'MEDICINA 2'!J35,'MEDICINA 3'!J35,'HEMATO-ONCOLOGIA'!J35,'TRANSPLANTE M.O'!J35,'MEDICINA 4'!J35,'MEDICINA 5'!J35,'MEDICINA 6'!J35,'MONITOREO EPILEPSIA '!J35,'RECOBRO '!J35,'QUEMADO GRAL'!J35,'QUEMADO INTENSIVO'!J35,U.T.I!J35,U.C.I!J35,ORTOPEDIA!J35,'AISLAMIENTO (COVID)'!J35)</f>
        <v>4</v>
      </c>
      <c r="K35" s="27">
        <f t="shared" ref="K35:K36" si="63">SUM(L35:M35)</f>
        <v>9</v>
      </c>
      <c r="L35" s="25">
        <f>SUM('CORTA EST. RESPIRATORIA'!L35,'RN INTERMEDIO '!L35,'RN INTENSIVO '!L35,'RN C. MINIMOS'!L35,'MEDICINA 1'!L35,'MEDICINA 2'!L35,'MEDICINA 3'!L35,'HEMATO-ONCOLOGIA'!L35,'TRANSPLANTE M.O'!L35,'MEDICINA 4'!L35,'MEDICINA 5'!L35,'MEDICINA 6'!L35,'MONITOREO EPILEPSIA '!L35,'RECOBRO '!L35,'QUEMADO GRAL'!L35,'QUEMADO INTENSIVO'!L35,U.T.I!L35,U.C.I!L35,ORTOPEDIA!L35,'AISLAMIENTO (COVID)'!L35)</f>
        <v>5</v>
      </c>
      <c r="M35" s="25">
        <f>SUM('CORTA EST. RESPIRATORIA'!M35,'RN INTERMEDIO '!M35,'RN INTENSIVO '!M35,'RN C. MINIMOS'!M35,'MEDICINA 1'!M35,'MEDICINA 2'!M35,'MEDICINA 3'!M35,'HEMATO-ONCOLOGIA'!M35,'TRANSPLANTE M.O'!M35,'MEDICINA 4'!M35,'MEDICINA 5'!M35,'MEDICINA 6'!M35,'MONITOREO EPILEPSIA '!M35,'RECOBRO '!M35,'QUEMADO GRAL'!M35,'QUEMADO INTENSIVO'!M35,U.T.I!M35,U.C.I!M35,ORTOPEDIA!M35,'AISLAMIENTO (COVID)'!M35)</f>
        <v>4</v>
      </c>
      <c r="N35" s="27">
        <f t="shared" ref="N35:N36" si="64">SUM(O35:P35)</f>
        <v>45</v>
      </c>
      <c r="O35" s="25">
        <f>SUM('CORTA EST. RESPIRATORIA'!O35,'RN INTERMEDIO '!O35,'RN INTENSIVO '!O35,'RN C. MINIMOS'!O35,'MEDICINA 1'!O35,'MEDICINA 2'!O35,'MEDICINA 3'!O35,'HEMATO-ONCOLOGIA'!O35,'TRANSPLANTE M.O'!O35,'MEDICINA 4'!O35,'MEDICINA 5'!O35,'MEDICINA 6'!O35,'MONITOREO EPILEPSIA '!O35,'RECOBRO '!O35,'QUEMADO GRAL'!O35,'QUEMADO INTENSIVO'!O35,U.T.I!O35,U.C.I!O35,ORTOPEDIA!O35,'AISLAMIENTO (COVID)'!O35)</f>
        <v>28</v>
      </c>
      <c r="P35" s="25">
        <f>SUM('CORTA EST. RESPIRATORIA'!P35,'RN INTERMEDIO '!P35,'RN INTENSIVO '!P35,'RN C. MINIMOS'!P35,'MEDICINA 1'!P35,'MEDICINA 2'!P35,'MEDICINA 3'!P35,'HEMATO-ONCOLOGIA'!P35,'TRANSPLANTE M.O'!P35,'MEDICINA 4'!P35,'MEDICINA 5'!P35,'MEDICINA 6'!P35,'MONITOREO EPILEPSIA '!P35,'RECOBRO '!P35,'QUEMADO GRAL'!P35,'QUEMADO INTENSIVO'!P35,U.T.I!P35,U.C.I!P35,ORTOPEDIA!P35,'AISLAMIENTO (COVID)'!P35)</f>
        <v>17</v>
      </c>
      <c r="Q35" s="27">
        <f t="shared" ref="Q35:Q36" si="65">SUM(R35:S35)</f>
        <v>0</v>
      </c>
      <c r="R35" s="25">
        <f>SUM('CORTA EST. RESPIRATORIA'!R35,'RN INTERMEDIO '!R35,'RN INTENSIVO '!R35,'RN C. MINIMOS'!R35,'MEDICINA 1'!R35,'MEDICINA 2'!R35,'MEDICINA 3'!R35,'HEMATO-ONCOLOGIA'!R35,'TRANSPLANTE M.O'!R35,'MEDICINA 4'!R35,'MEDICINA 5'!R35,'MEDICINA 6'!R35,'MONITOREO EPILEPSIA '!R35,'RECOBRO '!R35,'QUEMADO GRAL'!R35,'QUEMADO INTENSIVO'!R35,U.T.I!R35,U.C.I!R35,ORTOPEDIA!R35,'AISLAMIENTO (COVID)'!R35)</f>
        <v>0</v>
      </c>
      <c r="S35" s="25">
        <f>SUM('CORTA EST. RESPIRATORIA'!S35,'RN INTERMEDIO '!S35,'RN INTENSIVO '!S35,'RN C. MINIMOS'!S35,'MEDICINA 1'!S35,'MEDICINA 2'!S35,'MEDICINA 3'!S35,'HEMATO-ONCOLOGIA'!S35,'TRANSPLANTE M.O'!S35,'MEDICINA 4'!S35,'MEDICINA 5'!S35,'MEDICINA 6'!S35,'MONITOREO EPILEPSIA '!S35,'RECOBRO '!S35,'QUEMADO GRAL'!S35,'QUEMADO INTENSIVO'!S35,U.T.I!S35,U.C.I!S35,ORTOPEDIA!S35,'AISLAMIENTO (COVID)'!S35)</f>
        <v>0</v>
      </c>
      <c r="T35" s="25">
        <f>SUM('CORTA EST. RESPIRATORIA'!T35,'RN INTERMEDIO '!T35,'RN INTENSIVO '!T35,'RN C. MINIMOS'!T35,'MEDICINA 1'!T35,'MEDICINA 2'!T35,'MEDICINA 3'!T35,'HEMATO-ONCOLOGIA'!T35,'TRANSPLANTE M.O'!T35,'MEDICINA 4'!T35,'MEDICINA 5'!T35,'MEDICINA 6'!T35,'MONITOREO EPILEPSIA '!T35,'RECOBRO '!T35,'QUEMADO GRAL'!T35,'QUEMADO INTENSIVO'!T35,U.T.I!T35,U.C.I!T35,ORTOPEDIA!T35,'AISLAMIENTO (COVID)'!T35)</f>
        <v>474</v>
      </c>
      <c r="U35" s="25">
        <f>SUM('CORTA EST. RESPIRATORIA'!U35,'RN INTERMEDIO '!U35,'RN INTENSIVO '!U35,'RN C. MINIMOS'!U35,'MEDICINA 1'!U35,'MEDICINA 2'!U35,'MEDICINA 3'!U35,'HEMATO-ONCOLOGIA'!U35,'TRANSPLANTE M.O'!U35,'MEDICINA 4'!U35,'MEDICINA 5'!U35,'MEDICINA 6'!U35,'MONITOREO EPILEPSIA '!U35,'RECOBRO '!U35,'QUEMADO GRAL'!U35,'QUEMADO INTENSIVO'!U35,U.T.I!U35,U.C.I!U35,ORTOPEDIA!U35,'AISLAMIENTO (COVID)'!U35)</f>
        <v>245</v>
      </c>
      <c r="V35" s="25">
        <f>SUM('CORTA EST. RESPIRATORIA'!V35,'RN INTERMEDIO '!V35,'RN INTENSIVO '!V35,'RN C. MINIMOS'!V35,'MEDICINA 1'!V35,'MEDICINA 2'!V35,'MEDICINA 3'!V35,'HEMATO-ONCOLOGIA'!V35,'TRANSPLANTE M.O'!V35,'MEDICINA 4'!V35,'MEDICINA 5'!V35,'MEDICINA 6'!V35,'MONITOREO EPILEPSIA '!V35,'RECOBRO '!V35,'QUEMADO GRAL'!V35,'QUEMADO INTENSIVO'!V35,U.T.I!V35,U.C.I!V35,ORTOPEDIA!V35,'AISLAMIENTO (COVID)'!V35)</f>
        <v>229</v>
      </c>
      <c r="W35" s="28">
        <f t="shared" ref="W35:W36" si="66">SUM(X35:Y35)</f>
        <v>0</v>
      </c>
      <c r="X35" s="25">
        <v>0</v>
      </c>
      <c r="Y35" s="25">
        <v>0</v>
      </c>
      <c r="Z35" s="150"/>
      <c r="AA35" s="106"/>
      <c r="AD35" s="230"/>
      <c r="AF35" s="9">
        <v>329</v>
      </c>
      <c r="AG35" s="2">
        <v>28</v>
      </c>
    </row>
    <row r="36" spans="1:33" s="9" customFormat="1" ht="15.95" customHeight="1">
      <c r="A36" s="134">
        <v>26</v>
      </c>
      <c r="B36" s="25">
        <f t="shared" ref="B36:B37" si="67">SUM(C36:D36)</f>
        <v>347</v>
      </c>
      <c r="C36" s="25">
        <f t="shared" ref="C36:C37" si="68">SUM(C35,F36,I36)-SUM(L36,O36,R36)</f>
        <v>209</v>
      </c>
      <c r="D36" s="172">
        <f t="shared" ref="D36:D37" si="69">SUM(D35,G36,J36)-SUM(M36,P36,S36)</f>
        <v>138</v>
      </c>
      <c r="E36" s="28">
        <f t="shared" si="61"/>
        <v>42</v>
      </c>
      <c r="F36" s="25">
        <f>SUM('CORTA EST. RESPIRATORIA'!F36,'RN INTERMEDIO '!F36,'RN INTENSIVO '!F36,'RN C. MINIMOS'!F36,'MEDICINA 1'!F36,'MEDICINA 2'!F36,'MEDICINA 3'!F36,'HEMATO-ONCOLOGIA'!F36,'TRANSPLANTE M.O'!F36,'MEDICINA 4'!F36,'MEDICINA 5'!F36,'MEDICINA 6'!F36,'MONITOREO EPILEPSIA '!F36,'RECOBRO '!F36,'QUEMADO GRAL'!F36,'QUEMADO INTENSIVO'!F36,U.T.I!F36,U.C.I!F36,ORTOPEDIA!F36,'AISLAMIENTO (COVID)'!F36)</f>
        <v>29</v>
      </c>
      <c r="G36" s="25">
        <f>SUM('CORTA EST. RESPIRATORIA'!G36,'RN INTERMEDIO '!G36,'RN INTENSIVO '!G36,'RN C. MINIMOS'!G36,'MEDICINA 1'!G36,'MEDICINA 2'!G36,'MEDICINA 3'!G36,'HEMATO-ONCOLOGIA'!G36,'TRANSPLANTE M.O'!G36,'MEDICINA 4'!G36,'MEDICINA 5'!G36,'MEDICINA 6'!G36,'MONITOREO EPILEPSIA '!G36,'RECOBRO '!G36,'QUEMADO GRAL'!G36,'QUEMADO INTENSIVO'!G36,U.T.I!G36,U.C.I!G36,ORTOPEDIA!G36,'AISLAMIENTO (COVID)'!G36)</f>
        <v>13</v>
      </c>
      <c r="H36" s="28">
        <f t="shared" si="62"/>
        <v>22</v>
      </c>
      <c r="I36" s="25">
        <f>SUM('CORTA EST. RESPIRATORIA'!I36,'RN INTERMEDIO '!I36,'RN INTENSIVO '!I36,'RN C. MINIMOS'!I36,'MEDICINA 1'!I36,'MEDICINA 2'!I36,'MEDICINA 3'!I36,'HEMATO-ONCOLOGIA'!I36,'TRANSPLANTE M.O'!I36,'MEDICINA 4'!I36,'MEDICINA 5'!I36,'MEDICINA 6'!I36,'MONITOREO EPILEPSIA '!I36,'RECOBRO '!I36,'QUEMADO GRAL'!I36,'QUEMADO INTENSIVO'!I36,U.T.I!I36,U.C.I!I36,ORTOPEDIA!I36,'AISLAMIENTO (COVID)'!I36)</f>
        <v>13</v>
      </c>
      <c r="J36" s="25">
        <f>SUM('CORTA EST. RESPIRATORIA'!J36,'RN INTERMEDIO '!J36,'RN INTENSIVO '!J36,'RN C. MINIMOS'!J36,'MEDICINA 1'!J36,'MEDICINA 2'!J36,'MEDICINA 3'!J36,'HEMATO-ONCOLOGIA'!J36,'TRANSPLANTE M.O'!J36,'MEDICINA 4'!J36,'MEDICINA 5'!J36,'MEDICINA 6'!J36,'MONITOREO EPILEPSIA '!J36,'RECOBRO '!J36,'QUEMADO GRAL'!J36,'QUEMADO INTENSIVO'!J36,U.T.I!J36,U.C.I!J36,ORTOPEDIA!J36,'AISLAMIENTO (COVID)'!J36)</f>
        <v>9</v>
      </c>
      <c r="K36" s="27">
        <f t="shared" si="63"/>
        <v>22</v>
      </c>
      <c r="L36" s="25">
        <f>SUM('CORTA EST. RESPIRATORIA'!L36,'RN INTERMEDIO '!L36,'RN INTENSIVO '!L36,'RN C. MINIMOS'!L36,'MEDICINA 1'!L36,'MEDICINA 2'!L36,'MEDICINA 3'!L36,'HEMATO-ONCOLOGIA'!L36,'TRANSPLANTE M.O'!L36,'MEDICINA 4'!L36,'MEDICINA 5'!L36,'MEDICINA 6'!L36,'MONITOREO EPILEPSIA '!L36,'RECOBRO '!L36,'QUEMADO GRAL'!L36,'QUEMADO INTENSIVO'!L36,U.T.I!L36,U.C.I!L36,ORTOPEDIA!L36,'AISLAMIENTO (COVID)'!L36)</f>
        <v>13</v>
      </c>
      <c r="M36" s="25">
        <f>SUM('CORTA EST. RESPIRATORIA'!M36,'RN INTERMEDIO '!M36,'RN INTENSIVO '!M36,'RN C. MINIMOS'!M36,'MEDICINA 1'!M36,'MEDICINA 2'!M36,'MEDICINA 3'!M36,'HEMATO-ONCOLOGIA'!M36,'TRANSPLANTE M.O'!M36,'MEDICINA 4'!M36,'MEDICINA 5'!M36,'MEDICINA 6'!M36,'MONITOREO EPILEPSIA '!M36,'RECOBRO '!M36,'QUEMADO GRAL'!M36,'QUEMADO INTENSIVO'!M36,U.T.I!M36,U.C.I!M36,ORTOPEDIA!M36,'AISLAMIENTO (COVID)'!M36)</f>
        <v>9</v>
      </c>
      <c r="N36" s="27">
        <f t="shared" si="64"/>
        <v>36</v>
      </c>
      <c r="O36" s="25">
        <f>SUM('CORTA EST. RESPIRATORIA'!O36,'RN INTERMEDIO '!O36,'RN INTENSIVO '!O36,'RN C. MINIMOS'!O36,'MEDICINA 1'!O36,'MEDICINA 2'!O36,'MEDICINA 3'!O36,'HEMATO-ONCOLOGIA'!O36,'TRANSPLANTE M.O'!O36,'MEDICINA 4'!O36,'MEDICINA 5'!O36,'MEDICINA 6'!O36,'MONITOREO EPILEPSIA '!O36,'RECOBRO '!O36,'QUEMADO GRAL'!O36,'QUEMADO INTENSIVO'!O36,U.T.I!O36,U.C.I!O36,ORTOPEDIA!O36,'AISLAMIENTO (COVID)'!O36)</f>
        <v>21</v>
      </c>
      <c r="P36" s="25">
        <f>SUM('CORTA EST. RESPIRATORIA'!P36,'RN INTERMEDIO '!P36,'RN INTENSIVO '!P36,'RN C. MINIMOS'!P36,'MEDICINA 1'!P36,'MEDICINA 2'!P36,'MEDICINA 3'!P36,'HEMATO-ONCOLOGIA'!P36,'TRANSPLANTE M.O'!P36,'MEDICINA 4'!P36,'MEDICINA 5'!P36,'MEDICINA 6'!P36,'MONITOREO EPILEPSIA '!P36,'RECOBRO '!P36,'QUEMADO GRAL'!P36,'QUEMADO INTENSIVO'!P36,U.T.I!P36,U.C.I!P36,ORTOPEDIA!P36,'AISLAMIENTO (COVID)'!P36)</f>
        <v>15</v>
      </c>
      <c r="Q36" s="27">
        <f t="shared" si="65"/>
        <v>2</v>
      </c>
      <c r="R36" s="25">
        <f>SUM('CORTA EST. RESPIRATORIA'!R36,'RN INTERMEDIO '!R36,'RN INTENSIVO '!R36,'RN C. MINIMOS'!R36,'MEDICINA 1'!R36,'MEDICINA 2'!R36,'MEDICINA 3'!R36,'HEMATO-ONCOLOGIA'!R36,'TRANSPLANTE M.O'!R36,'MEDICINA 4'!R36,'MEDICINA 5'!R36,'MEDICINA 6'!R36,'MONITOREO EPILEPSIA '!R36,'RECOBRO '!R36,'QUEMADO GRAL'!R36,'QUEMADO INTENSIVO'!R36,U.T.I!R36,U.C.I!R36,ORTOPEDIA!R36,'AISLAMIENTO (COVID)'!R36)</f>
        <v>1</v>
      </c>
      <c r="S36" s="25">
        <f>SUM('CORTA EST. RESPIRATORIA'!S36,'RN INTERMEDIO '!S36,'RN INTENSIVO '!S36,'RN C. MINIMOS'!S36,'MEDICINA 1'!S36,'MEDICINA 2'!S36,'MEDICINA 3'!S36,'HEMATO-ONCOLOGIA'!S36,'TRANSPLANTE M.O'!S36,'MEDICINA 4'!S36,'MEDICINA 5'!S36,'MEDICINA 6'!S36,'MONITOREO EPILEPSIA '!S36,'RECOBRO '!S36,'QUEMADO GRAL'!S36,'QUEMADO INTENSIVO'!S36,U.T.I!S36,U.C.I!S36,ORTOPEDIA!S36,'AISLAMIENTO (COVID)'!S36)</f>
        <v>1</v>
      </c>
      <c r="T36" s="25">
        <f>SUM('CORTA EST. RESPIRATORIA'!T36,'RN INTERMEDIO '!T36,'RN INTENSIVO '!T36,'RN C. MINIMOS'!T36,'MEDICINA 1'!T36,'MEDICINA 2'!T36,'MEDICINA 3'!T36,'HEMATO-ONCOLOGIA'!T36,'TRANSPLANTE M.O'!T36,'MEDICINA 4'!T36,'MEDICINA 5'!T36,'MEDICINA 6'!T36,'MONITOREO EPILEPSIA '!T36,'RECOBRO '!T36,'QUEMADO GRAL'!T36,'QUEMADO INTENSIVO'!T36,U.T.I!T36,U.C.I!T36,ORTOPEDIA!T36,'AISLAMIENTO (COVID)'!T36)</f>
        <v>365</v>
      </c>
      <c r="U36" s="25">
        <f>SUM('CORTA EST. RESPIRATORIA'!U36,'RN INTERMEDIO '!U36,'RN INTENSIVO '!U36,'RN C. MINIMOS'!U36,'MEDICINA 1'!U36,'MEDICINA 2'!U36,'MEDICINA 3'!U36,'HEMATO-ONCOLOGIA'!U36,'TRANSPLANTE M.O'!U36,'MEDICINA 4'!U36,'MEDICINA 5'!U36,'MEDICINA 6'!U36,'MONITOREO EPILEPSIA '!U36,'RECOBRO '!U36,'QUEMADO GRAL'!U36,'QUEMADO INTENSIVO'!U36,U.T.I!U36,U.C.I!U36,ORTOPEDIA!U36,'AISLAMIENTO (COVID)'!U36)</f>
        <v>183</v>
      </c>
      <c r="V36" s="25">
        <f>SUM('CORTA EST. RESPIRATORIA'!V36,'RN INTERMEDIO '!V36,'RN INTENSIVO '!V36,'RN C. MINIMOS'!V36,'MEDICINA 1'!V36,'MEDICINA 2'!V36,'MEDICINA 3'!V36,'HEMATO-ONCOLOGIA'!V36,'TRANSPLANTE M.O'!V36,'MEDICINA 4'!V36,'MEDICINA 5'!V36,'MEDICINA 6'!V36,'MONITOREO EPILEPSIA '!V36,'RECOBRO '!V36,'QUEMADO GRAL'!V36,'QUEMADO INTENSIVO'!V36,U.T.I!V36,U.C.I!V36,ORTOPEDIA!V36,'AISLAMIENTO (COVID)'!V36)</f>
        <v>182</v>
      </c>
      <c r="W36" s="28">
        <f t="shared" si="66"/>
        <v>1</v>
      </c>
      <c r="X36" s="25">
        <f>SUM('CORTA EST. RESPIRATORIA'!X44,'RN INTERMEDIO '!X44,'RN INTENSIVO '!X39,'RN C. MINIMOS'!X44,'MEDICINA 1'!X39,'MEDICINA 2'!X39,'MEDICINA 3'!X39,'HEMATO-ONCOLOGIA'!X39,'TRANSPLANTE M.O'!X39,'MEDICINA 4'!X39,'MEDICINA 5'!X39,'MEDICINA 6'!X39,'MONITOREO EPILEPSIA '!X39,'RECOBRO '!X39,'QUEMADO GRAL'!X39,'QUEMADO INTENSIVO'!X39,U.T.I!X39,U.C.I!X39,ORTOPEDIA!X39,'AISLAMIENTO (COVID)'!X39)</f>
        <v>0</v>
      </c>
      <c r="Y36" s="25">
        <f>SUM('CORTA EST. RESPIRATORIA'!Y44,'RN INTERMEDIO '!Y44,'RN INTENSIVO '!Y39,'RN C. MINIMOS'!Y44,'MEDICINA 1'!Y39,'MEDICINA 2'!Y39,'MEDICINA 3'!Y39,'HEMATO-ONCOLOGIA'!Y39,'TRANSPLANTE M.O'!Y39,'MEDICINA 4'!Y39,'MEDICINA 5'!Y39,'MEDICINA 6'!Y39,'MONITOREO EPILEPSIA '!Y39,'RECOBRO '!Y39,'QUEMADO GRAL'!Y39,'QUEMADO INTENSIVO'!Y39,U.T.I!Y39,U.C.I!Y39,ORTOPEDIA!Y39,'AISLAMIENTO (COVID)'!Y39)</f>
        <v>1</v>
      </c>
      <c r="Z36" s="150"/>
      <c r="AA36" s="106"/>
      <c r="AD36" s="230"/>
      <c r="AF36" s="9">
        <v>30</v>
      </c>
      <c r="AG36" s="2">
        <v>29</v>
      </c>
    </row>
    <row r="37" spans="1:33" s="9" customFormat="1" ht="15.95" customHeight="1">
      <c r="A37" s="134">
        <v>27</v>
      </c>
      <c r="B37" s="25">
        <f t="shared" si="67"/>
        <v>331</v>
      </c>
      <c r="C37" s="25">
        <f t="shared" si="68"/>
        <v>199</v>
      </c>
      <c r="D37" s="172">
        <f t="shared" si="69"/>
        <v>132</v>
      </c>
      <c r="E37" s="28">
        <f t="shared" si="61"/>
        <v>32</v>
      </c>
      <c r="F37" s="25">
        <f>SUM('CORTA EST. RESPIRATORIA'!F37,'RN INTERMEDIO '!F37,'RN INTENSIVO '!F37,'RN C. MINIMOS'!F37,'MEDICINA 1'!F37,'MEDICINA 2'!F37,'MEDICINA 3'!F37,'HEMATO-ONCOLOGIA'!F37,'TRANSPLANTE M.O'!F37,'MEDICINA 4'!F37,'MEDICINA 5'!F37,'MEDICINA 6'!F37,'MONITOREO EPILEPSIA '!F37,'RECOBRO '!F37,'QUEMADO GRAL'!F37,'QUEMADO INTENSIVO'!F37,U.T.I!F37,U.C.I!F37,ORTOPEDIA!F37,'AISLAMIENTO (COVID)'!F37)</f>
        <v>19</v>
      </c>
      <c r="G37" s="25">
        <f>SUM('CORTA EST. RESPIRATORIA'!G37,'RN INTERMEDIO '!G37,'RN INTENSIVO '!G37,'RN C. MINIMOS'!G37,'MEDICINA 1'!G37,'MEDICINA 2'!G37,'MEDICINA 3'!G37,'HEMATO-ONCOLOGIA'!G37,'TRANSPLANTE M.O'!G37,'MEDICINA 4'!G37,'MEDICINA 5'!G37,'MEDICINA 6'!G37,'MONITOREO EPILEPSIA '!G37,'RECOBRO '!G37,'QUEMADO GRAL'!G37,'QUEMADO INTENSIVO'!G37,U.T.I!G37,U.C.I!G37,ORTOPEDIA!G37,'AISLAMIENTO (COVID)'!G37)</f>
        <v>13</v>
      </c>
      <c r="H37" s="28">
        <f t="shared" ref="H37" si="70">SUM(I37:J37)</f>
        <v>19</v>
      </c>
      <c r="I37" s="25">
        <f>SUM('CORTA EST. RESPIRATORIA'!I37,'RN INTERMEDIO '!I37,'RN INTENSIVO '!I37,'RN C. MINIMOS'!I37,'MEDICINA 1'!I37,'MEDICINA 2'!I37,'MEDICINA 3'!I37,'HEMATO-ONCOLOGIA'!I37,'TRANSPLANTE M.O'!I37,'MEDICINA 4'!I37,'MEDICINA 5'!I37,'MEDICINA 6'!I37,'MONITOREO EPILEPSIA '!I37,'RECOBRO '!I37,'QUEMADO GRAL'!I37,'QUEMADO INTENSIVO'!I37,U.T.I!I37,U.C.I!I37,ORTOPEDIA!I37,'AISLAMIENTO (COVID)'!I37)</f>
        <v>12</v>
      </c>
      <c r="J37" s="25">
        <f>SUM('CORTA EST. RESPIRATORIA'!J37,'RN INTERMEDIO '!J37,'RN INTENSIVO '!J37,'RN C. MINIMOS'!J37,'MEDICINA 1'!J37,'MEDICINA 2'!J37,'MEDICINA 3'!J37,'HEMATO-ONCOLOGIA'!J37,'TRANSPLANTE M.O'!J37,'MEDICINA 4'!J37,'MEDICINA 5'!J37,'MEDICINA 6'!J37,'MONITOREO EPILEPSIA '!J37,'RECOBRO '!J37,'QUEMADO GRAL'!J37,'QUEMADO INTENSIVO'!J37,U.T.I!J37,U.C.I!J37,ORTOPEDIA!J37,'AISLAMIENTO (COVID)'!J37)</f>
        <v>7</v>
      </c>
      <c r="K37" s="28">
        <f t="shared" ref="K37" si="71">SUM(L37:M37)</f>
        <v>19</v>
      </c>
      <c r="L37" s="25">
        <f>SUM('CORTA EST. RESPIRATORIA'!L37,'RN INTERMEDIO '!L37,'RN INTENSIVO '!L37,'RN C. MINIMOS'!L37,'MEDICINA 1'!L37,'MEDICINA 2'!L37,'MEDICINA 3'!L37,'HEMATO-ONCOLOGIA'!L37,'TRANSPLANTE M.O'!L37,'MEDICINA 4'!L37,'MEDICINA 5'!L37,'MEDICINA 6'!L37,'MONITOREO EPILEPSIA '!L37,'RECOBRO '!L37,'QUEMADO GRAL'!L37,'QUEMADO INTENSIVO'!L37,U.T.I!L37,U.C.I!L37,ORTOPEDIA!L37,'AISLAMIENTO (COVID)'!L37)</f>
        <v>12</v>
      </c>
      <c r="M37" s="25">
        <f>SUM('CORTA EST. RESPIRATORIA'!M37,'RN INTERMEDIO '!M37,'RN INTENSIVO '!M37,'RN C. MINIMOS'!M37,'MEDICINA 1'!M37,'MEDICINA 2'!M37,'MEDICINA 3'!M37,'HEMATO-ONCOLOGIA'!M37,'TRANSPLANTE M.O'!M37,'MEDICINA 4'!M37,'MEDICINA 5'!M37,'MEDICINA 6'!M37,'MONITOREO EPILEPSIA '!M37,'RECOBRO '!M37,'QUEMADO GRAL'!M37,'QUEMADO INTENSIVO'!M37,U.T.I!M37,U.C.I!M37,ORTOPEDIA!M37,'AISLAMIENTO (COVID)'!M37)</f>
        <v>7</v>
      </c>
      <c r="N37" s="28">
        <f t="shared" ref="N37" si="72">SUM(O37:P37)</f>
        <v>47</v>
      </c>
      <c r="O37" s="25">
        <f>SUM('CORTA EST. RESPIRATORIA'!O37,'RN INTERMEDIO '!O37,'RN INTENSIVO '!O37,'RN C. MINIMOS'!O37,'MEDICINA 1'!O37,'MEDICINA 2'!O37,'MEDICINA 3'!O37,'HEMATO-ONCOLOGIA'!O37,'TRANSPLANTE M.O'!O37,'MEDICINA 4'!O37,'MEDICINA 5'!O37,'MEDICINA 6'!O37,'MONITOREO EPILEPSIA '!O37,'RECOBRO '!O37,'QUEMADO GRAL'!O37,'QUEMADO INTENSIVO'!O37,U.T.I!O37,U.C.I!O37,ORTOPEDIA!O37,'AISLAMIENTO (COVID)'!O37)</f>
        <v>29</v>
      </c>
      <c r="P37" s="25">
        <f>SUM('CORTA EST. RESPIRATORIA'!P37,'RN INTERMEDIO '!P37,'RN INTENSIVO '!P37,'RN C. MINIMOS'!P37,'MEDICINA 1'!P37,'MEDICINA 2'!P37,'MEDICINA 3'!P37,'HEMATO-ONCOLOGIA'!P37,'TRANSPLANTE M.O'!P37,'MEDICINA 4'!P37,'MEDICINA 5'!P37,'MEDICINA 6'!P37,'MONITOREO EPILEPSIA '!P37,'RECOBRO '!P37,'QUEMADO GRAL'!P37,'QUEMADO INTENSIVO'!P37,U.T.I!P37,U.C.I!P37,ORTOPEDIA!P37,'AISLAMIENTO (COVID)'!P37)</f>
        <v>18</v>
      </c>
      <c r="Q37" s="28">
        <f t="shared" ref="Q37" si="73">SUM(R37:S37)</f>
        <v>1</v>
      </c>
      <c r="R37" s="25">
        <f>SUM('CORTA EST. RESPIRATORIA'!R37,'RN INTERMEDIO '!R37,'RN INTENSIVO '!R37,'RN C. MINIMOS'!R37,'MEDICINA 1'!R37,'MEDICINA 2'!R37,'MEDICINA 3'!R37,'HEMATO-ONCOLOGIA'!R37,'TRANSPLANTE M.O'!R37,'MEDICINA 4'!R37,'MEDICINA 5'!R37,'MEDICINA 6'!R37,'MONITOREO EPILEPSIA '!R37,'RECOBRO '!R37,'QUEMADO GRAL'!R37,'QUEMADO INTENSIVO'!R37,U.T.I!R37,U.C.I!R37,ORTOPEDIA!R37,'AISLAMIENTO (COVID)'!R37)</f>
        <v>0</v>
      </c>
      <c r="S37" s="25">
        <f>SUM('CORTA EST. RESPIRATORIA'!S37,'RN INTERMEDIO '!S37,'RN INTENSIVO '!S37,'RN C. MINIMOS'!S37,'MEDICINA 1'!S37,'MEDICINA 2'!S37,'MEDICINA 3'!S37,'HEMATO-ONCOLOGIA'!S37,'TRANSPLANTE M.O'!S37,'MEDICINA 4'!S37,'MEDICINA 5'!S37,'MEDICINA 6'!S37,'MONITOREO EPILEPSIA '!S37,'RECOBRO '!S37,'QUEMADO GRAL'!S37,'QUEMADO INTENSIVO'!S37,U.T.I!S37,U.C.I!S37,ORTOPEDIA!S37,'AISLAMIENTO (COVID)'!S37)</f>
        <v>1</v>
      </c>
      <c r="T37" s="25">
        <f>SUM('CORTA EST. RESPIRATORIA'!T37,'RN INTERMEDIO '!T37,'RN INTENSIVO '!T37,'RN C. MINIMOS'!T37,'MEDICINA 1'!T37,'MEDICINA 2'!T37,'MEDICINA 3'!T37,'HEMATO-ONCOLOGIA'!T37,'TRANSPLANTE M.O'!T37,'MEDICINA 4'!T37,'MEDICINA 5'!T37,'MEDICINA 6'!T37,'MONITOREO EPILEPSIA '!T37,'RECOBRO '!T37,'QUEMADO GRAL'!T37,'QUEMADO INTENSIVO'!T37,U.T.I!T37,U.C.I!T37,ORTOPEDIA!T37,'AISLAMIENTO (COVID)'!T37)</f>
        <v>373</v>
      </c>
      <c r="U37" s="25">
        <f>SUM('CORTA EST. RESPIRATORIA'!U37,'RN INTERMEDIO '!U37,'RN INTENSIVO '!U37,'RN C. MINIMOS'!U37,'MEDICINA 1'!U37,'MEDICINA 2'!U37,'MEDICINA 3'!U37,'HEMATO-ONCOLOGIA'!U37,'TRANSPLANTE M.O'!U37,'MEDICINA 4'!U37,'MEDICINA 5'!U37,'MEDICINA 6'!U37,'MONITOREO EPILEPSIA '!U37,'RECOBRO '!U37,'QUEMADO GRAL'!U37,'QUEMADO INTENSIVO'!U37,U.T.I!U37,U.C.I!U37,ORTOPEDIA!U37,'AISLAMIENTO (COVID)'!U37)</f>
        <v>119</v>
      </c>
      <c r="V37" s="25">
        <f>SUM('CORTA EST. RESPIRATORIA'!V37,'RN INTERMEDIO '!V37,'RN INTENSIVO '!V37,'RN C. MINIMOS'!V37,'MEDICINA 1'!V37,'MEDICINA 2'!V37,'MEDICINA 3'!V37,'HEMATO-ONCOLOGIA'!V37,'TRANSPLANTE M.O'!V37,'MEDICINA 4'!V37,'MEDICINA 5'!V37,'MEDICINA 6'!V37,'MONITOREO EPILEPSIA '!V37,'RECOBRO '!V37,'QUEMADO GRAL'!V37,'QUEMADO INTENSIVO'!V37,U.T.I!V37,U.C.I!V37,ORTOPEDIA!V37,'AISLAMIENTO (COVID)'!V37)</f>
        <v>254</v>
      </c>
      <c r="W37" s="28">
        <f t="shared" ref="W37" si="74">SUM(X37:Y37)</f>
        <v>0</v>
      </c>
      <c r="X37" s="25">
        <f>SUM('CORTA EST. RESPIRATORIA'!X45,'RN INTERMEDIO '!X45,'RN INTENSIVO '!X40,'RN C. MINIMOS'!X45,'MEDICINA 1'!X40,'MEDICINA 2'!X40,'MEDICINA 3'!X40,'HEMATO-ONCOLOGIA'!X40,'TRANSPLANTE M.O'!X40,'MEDICINA 4'!X40,'MEDICINA 5'!X40,'MEDICINA 6'!X40,'MONITOREO EPILEPSIA '!X40,'RECOBRO '!X40,'QUEMADO GRAL'!X40,'QUEMADO INTENSIVO'!X40,U.T.I!X40,U.C.I!X40,ORTOPEDIA!X40,'AISLAMIENTO (COVID)'!X40)</f>
        <v>0</v>
      </c>
      <c r="Y37" s="25">
        <f>SUM('CORTA EST. RESPIRATORIA'!Y37,'RN INTERMEDIO '!Y37,'RN INTENSIVO '!Y37,'RN C. MINIMOS'!Y37,'MEDICINA 1'!Y37,'MEDICINA 2'!Y37,'MEDICINA 3'!Y37,'HEMATO-ONCOLOGIA'!Y37,'TRANSPLANTE M.O'!Y37,'MEDICINA 4'!Y37,'MEDICINA 5'!Y37,'MEDICINA 6'!Y37,'MONITOREO EPILEPSIA '!Y37,'RECOBRO '!Y37,'QUEMADO GRAL'!Y37,'QUEMADO INTENSIVO'!Y37,U.T.I!Y37,U.C.I!Y37,ORTOPEDIA!Y37,'AISLAMIENTO (COVID)'!Y37)</f>
        <v>0</v>
      </c>
      <c r="Z37" s="150"/>
      <c r="AA37" s="106"/>
      <c r="AD37" s="230"/>
      <c r="AF37" s="9">
        <v>26</v>
      </c>
      <c r="AG37" s="2">
        <v>30</v>
      </c>
    </row>
    <row r="38" spans="1:33" s="9" customFormat="1" ht="15.95" customHeight="1">
      <c r="A38" s="134">
        <v>28</v>
      </c>
      <c r="B38" s="25">
        <f t="shared" ref="B38" si="75">SUM(C38:D38)</f>
        <v>327</v>
      </c>
      <c r="C38" s="25">
        <f t="shared" ref="C38" si="76">SUM(C37,F38,I38)-SUM(L38,O38,R38)</f>
        <v>198</v>
      </c>
      <c r="D38" s="172">
        <f t="shared" ref="D38" si="77">SUM(D37,G38,J38)-SUM(M38,P38,S38)</f>
        <v>129</v>
      </c>
      <c r="E38" s="28">
        <f t="shared" ref="E38" si="78">SUM(F38:G38)</f>
        <v>31</v>
      </c>
      <c r="F38" s="25">
        <f>SUM('CORTA EST. RESPIRATORIA'!F38,'RN INTERMEDIO '!F38,'RN INTENSIVO '!F38,'RN C. MINIMOS'!F38,'MEDICINA 1'!F38,'MEDICINA 2'!F38,'MEDICINA 3'!F38,'HEMATO-ONCOLOGIA'!F38,'TRANSPLANTE M.O'!F38,'MEDICINA 4'!F38,'MEDICINA 5'!F38,'MEDICINA 6'!F38,'MONITOREO EPILEPSIA '!F38,'RECOBRO '!F38,'QUEMADO GRAL'!F38,'QUEMADO INTENSIVO'!F38,U.T.I!F38,U.C.I!F38,ORTOPEDIA!F38,'AISLAMIENTO (COVID)'!F38)</f>
        <v>16</v>
      </c>
      <c r="G38" s="25">
        <f>SUM('CORTA EST. RESPIRATORIA'!G38,'RN INTERMEDIO '!G38,'RN INTENSIVO '!G38,'RN C. MINIMOS'!G38,'MEDICINA 1'!G38,'MEDICINA 2'!G38,'MEDICINA 3'!G38,'HEMATO-ONCOLOGIA'!G38,'TRANSPLANTE M.O'!G38,'MEDICINA 4'!G38,'MEDICINA 5'!G38,'MEDICINA 6'!G38,'MONITOREO EPILEPSIA '!G38,'RECOBRO '!G38,'QUEMADO GRAL'!G38,'QUEMADO INTENSIVO'!G38,U.T.I!G38,U.C.I!G38,ORTOPEDIA!G38,'AISLAMIENTO (COVID)'!G38)</f>
        <v>15</v>
      </c>
      <c r="H38" s="28">
        <f t="shared" ref="H38" si="79">SUM(I38:J38)</f>
        <v>15</v>
      </c>
      <c r="I38" s="25">
        <f>SUM('CORTA EST. RESPIRATORIA'!I38,'RN INTERMEDIO '!I38,'RN INTENSIVO '!I38,'RN C. MINIMOS'!I38,'MEDICINA 1'!I38,'MEDICINA 2'!I38,'MEDICINA 3'!I38,'HEMATO-ONCOLOGIA'!I38,'TRANSPLANTE M.O'!I38,'MEDICINA 4'!I38,'MEDICINA 5'!I38,'MEDICINA 6'!I38,'MONITOREO EPILEPSIA '!I38,'RECOBRO '!I38,'QUEMADO GRAL'!I38,'QUEMADO INTENSIVO'!I38,U.T.I!I38,U.C.I!I38,ORTOPEDIA!I38,'AISLAMIENTO (COVID)'!I38)</f>
        <v>6</v>
      </c>
      <c r="J38" s="25">
        <f>SUM('CORTA EST. RESPIRATORIA'!J38,'RN INTERMEDIO '!J38,'RN INTENSIVO '!J38,'RN C. MINIMOS'!J38,'MEDICINA 1'!J38,'MEDICINA 2'!J38,'MEDICINA 3'!J38,'HEMATO-ONCOLOGIA'!J38,'TRANSPLANTE M.O'!J38,'MEDICINA 4'!J38,'MEDICINA 5'!J38,'MEDICINA 6'!J38,'MONITOREO EPILEPSIA '!J38,'RECOBRO '!J38,'QUEMADO GRAL'!J38,'QUEMADO INTENSIVO'!J38,U.T.I!J38,U.C.I!J38,ORTOPEDIA!J38,'AISLAMIENTO (COVID)'!J38)</f>
        <v>9</v>
      </c>
      <c r="K38" s="28">
        <f t="shared" ref="K38" si="80">SUM(L38:M38)</f>
        <v>15</v>
      </c>
      <c r="L38" s="25">
        <f>SUM('CORTA EST. RESPIRATORIA'!L38,'RN INTERMEDIO '!L38,'RN INTENSIVO '!L38,'RN C. MINIMOS'!L38,'MEDICINA 1'!L38,'MEDICINA 2'!L38,'MEDICINA 3'!L38,'HEMATO-ONCOLOGIA'!L38,'TRANSPLANTE M.O'!L38,'MEDICINA 4'!L38,'MEDICINA 5'!L38,'MEDICINA 6'!L38,'MONITOREO EPILEPSIA '!L38,'RECOBRO '!L38,'QUEMADO GRAL'!L38,'QUEMADO INTENSIVO'!L38,U.T.I!L38,U.C.I!L38,ORTOPEDIA!L38,'AISLAMIENTO (COVID)'!L38)</f>
        <v>6</v>
      </c>
      <c r="M38" s="25">
        <f>SUM('CORTA EST. RESPIRATORIA'!M38,'RN INTERMEDIO '!M38,'RN INTENSIVO '!M38,'RN C. MINIMOS'!M38,'MEDICINA 1'!M38,'MEDICINA 2'!M38,'MEDICINA 3'!M38,'HEMATO-ONCOLOGIA'!M38,'TRANSPLANTE M.O'!M38,'MEDICINA 4'!M38,'MEDICINA 5'!M38,'MEDICINA 6'!M38,'MONITOREO EPILEPSIA '!M38,'RECOBRO '!M38,'QUEMADO GRAL'!M38,'QUEMADO INTENSIVO'!M38,U.T.I!M38,U.C.I!M38,ORTOPEDIA!M38,'AISLAMIENTO (COVID)'!M38)</f>
        <v>9</v>
      </c>
      <c r="N38" s="28">
        <f t="shared" ref="N38" si="81">SUM(O38:P38)</f>
        <v>34</v>
      </c>
      <c r="O38" s="25">
        <f>SUM('CORTA EST. RESPIRATORIA'!O38,'RN INTERMEDIO '!O38,'RN INTENSIVO '!O38,'RN C. MINIMOS'!O38,'MEDICINA 1'!O38,'MEDICINA 2'!O38,'MEDICINA 3'!O38,'HEMATO-ONCOLOGIA'!O38,'TRANSPLANTE M.O'!O38,'MEDICINA 4'!O38,'MEDICINA 5'!O38,'MEDICINA 6'!O38,'MONITOREO EPILEPSIA '!O38,'RECOBRO '!O38,'QUEMADO GRAL'!O38,'QUEMADO INTENSIVO'!O38,U.T.I!O38,U.C.I!O38,ORTOPEDIA!O38,'AISLAMIENTO (COVID)'!O38)</f>
        <v>17</v>
      </c>
      <c r="P38" s="25">
        <f>SUM('CORTA EST. RESPIRATORIA'!P38,'RN INTERMEDIO '!P38,'RN INTENSIVO '!P38,'RN C. MINIMOS'!P38,'MEDICINA 1'!P38,'MEDICINA 2'!P38,'MEDICINA 3'!P38,'HEMATO-ONCOLOGIA'!P38,'TRANSPLANTE M.O'!P38,'MEDICINA 4'!P38,'MEDICINA 5'!P38,'MEDICINA 6'!P38,'MONITOREO EPILEPSIA '!P38,'RECOBRO '!P38,'QUEMADO GRAL'!P38,'QUEMADO INTENSIVO'!P38,U.T.I!P38,U.C.I!P38,ORTOPEDIA!P38,'AISLAMIENTO (COVID)'!P38)</f>
        <v>17</v>
      </c>
      <c r="Q38" s="28">
        <f t="shared" ref="Q38" si="82">SUM(R38:S38)</f>
        <v>1</v>
      </c>
      <c r="R38" s="25">
        <f>SUM('CORTA EST. RESPIRATORIA'!R38,'RN INTERMEDIO '!R38,'RN INTENSIVO '!R38,'RN C. MINIMOS'!R38,'MEDICINA 1'!R38,'MEDICINA 2'!R38,'MEDICINA 3'!R38,'HEMATO-ONCOLOGIA'!R38,'TRANSPLANTE M.O'!R38,'MEDICINA 4'!R38,'MEDICINA 5'!R38,'MEDICINA 6'!R38,'MONITOREO EPILEPSIA '!R38,'RECOBRO '!R38,'QUEMADO GRAL'!R38,'QUEMADO INTENSIVO'!R38,U.T.I!R38,U.C.I!R38,ORTOPEDIA!R38,'AISLAMIENTO (COVID)'!R38)</f>
        <v>0</v>
      </c>
      <c r="S38" s="25">
        <f>SUM('CORTA EST. RESPIRATORIA'!S38,'RN INTERMEDIO '!S38,'RN INTENSIVO '!S38,'RN C. MINIMOS'!S38,'MEDICINA 1'!S38,'MEDICINA 2'!S38,'MEDICINA 3'!S38,'HEMATO-ONCOLOGIA'!S38,'TRANSPLANTE M.O'!S38,'MEDICINA 4'!S38,'MEDICINA 5'!S38,'MEDICINA 6'!S38,'MONITOREO EPILEPSIA '!S38,'RECOBRO '!S38,'QUEMADO GRAL'!S38,'QUEMADO INTENSIVO'!S38,U.T.I!S38,U.C.I!S38,ORTOPEDIA!S38,'AISLAMIENTO (COVID)'!S38)</f>
        <v>1</v>
      </c>
      <c r="T38" s="25">
        <f>SUM('CORTA EST. RESPIRATORIA'!T38,'RN INTERMEDIO '!T38,'RN INTENSIVO '!T38,'RN C. MINIMOS'!T38,'MEDICINA 1'!T38,'MEDICINA 2'!T38,'MEDICINA 3'!T38,'HEMATO-ONCOLOGIA'!T38,'TRANSPLANTE M.O'!T38,'MEDICINA 4'!T38,'MEDICINA 5'!T38,'MEDICINA 6'!T38,'MONITOREO EPILEPSIA '!T38,'RECOBRO '!T38,'QUEMADO GRAL'!T38,'QUEMADO INTENSIVO'!T38,U.T.I!T38,U.C.I!T38,ORTOPEDIA!T38,'AISLAMIENTO (COVID)'!T38)</f>
        <v>300</v>
      </c>
      <c r="U38" s="25">
        <f>SUM('CORTA EST. RESPIRATORIA'!U38,'RN INTERMEDIO '!U38,'RN INTENSIVO '!U38,'RN C. MINIMOS'!U38,'MEDICINA 1'!U38,'MEDICINA 2'!U38,'MEDICINA 3'!U38,'HEMATO-ONCOLOGIA'!U38,'TRANSPLANTE M.O'!U38,'MEDICINA 4'!U38,'MEDICINA 5'!U38,'MEDICINA 6'!U38,'MONITOREO EPILEPSIA '!U38,'RECOBRO '!U38,'QUEMADO GRAL'!U38,'QUEMADO INTENSIVO'!U38,U.T.I!U38,U.C.I!U38,ORTOPEDIA!U38,'AISLAMIENTO (COVID)'!U38)</f>
        <v>120</v>
      </c>
      <c r="V38" s="25">
        <f>SUM('CORTA EST. RESPIRATORIA'!V38,'RN INTERMEDIO '!V38,'RN INTENSIVO '!V38,'RN C. MINIMOS'!V38,'MEDICINA 1'!V38,'MEDICINA 2'!V38,'MEDICINA 3'!V38,'HEMATO-ONCOLOGIA'!V38,'TRANSPLANTE M.O'!V38,'MEDICINA 4'!V38,'MEDICINA 5'!V38,'MEDICINA 6'!V38,'MONITOREO EPILEPSIA '!V38,'RECOBRO '!V38,'QUEMADO GRAL'!V38,'QUEMADO INTENSIVO'!V38,U.T.I!V38,U.C.I!V38,ORTOPEDIA!V38,'AISLAMIENTO (COVID)'!V38)</f>
        <v>180</v>
      </c>
      <c r="W38" s="28">
        <f t="shared" ref="W38" si="83">SUM(X38:Y38)</f>
        <v>0</v>
      </c>
      <c r="X38" s="25">
        <f>SUM('CORTA EST. RESPIRATORIA'!X38,'RN INTERMEDIO '!X38,'RN INTENSIVO '!X38,'RN C. MINIMOS'!X38,'MEDICINA 1'!X38,'MEDICINA 2'!X38,'MEDICINA 3'!X38,'HEMATO-ONCOLOGIA'!X38,'TRANSPLANTE M.O'!X38,'MEDICINA 4'!X38,'MEDICINA 5'!X38,'MEDICINA 6'!X38,'MONITOREO EPILEPSIA '!X38,'RECOBRO '!X38,'QUEMADO GRAL'!X38,'QUEMADO INTENSIVO'!X38,U.T.I!X38,U.C.I!X38,ORTOPEDIA!X38,'AISLAMIENTO (COVID)'!X38)</f>
        <v>0</v>
      </c>
      <c r="Y38" s="25">
        <f>SUM('CORTA EST. RESPIRATORIA'!Y38,'RN INTERMEDIO '!Y38,'RN INTENSIVO '!Y38,'RN C. MINIMOS'!Y38,'MEDICINA 1'!Y38,'MEDICINA 2'!Y38,'MEDICINA 3'!Y38,'HEMATO-ONCOLOGIA'!Y38,'TRANSPLANTE M.O'!Y38,'MEDICINA 4'!Y38,'MEDICINA 5'!Y38,'MEDICINA 6'!Y38,'MONITOREO EPILEPSIA '!Y38,'RECOBRO '!Y38,'QUEMADO GRAL'!Y38,'QUEMADO INTENSIVO'!Y38,U.T.I!Y38,U.C.I!Y38,ORTOPEDIA!Y38,'AISLAMIENTO (COVID)'!Y38)</f>
        <v>0</v>
      </c>
      <c r="Z38" s="150"/>
      <c r="AA38" s="106"/>
      <c r="AD38" s="231"/>
      <c r="AF38" s="9">
        <v>150</v>
      </c>
      <c r="AG38" s="2">
        <v>31</v>
      </c>
    </row>
    <row r="39" spans="1:33" s="9" customFormat="1" ht="15.95" customHeight="1">
      <c r="A39" s="134">
        <v>29</v>
      </c>
      <c r="B39" s="25">
        <f t="shared" ref="B39" si="84">SUM(C39:D39)</f>
        <v>314</v>
      </c>
      <c r="C39" s="25">
        <f t="shared" ref="C39" si="85">SUM(C38,F39,I39)-SUM(L39,O39,R39)</f>
        <v>185</v>
      </c>
      <c r="D39" s="172">
        <f t="shared" ref="D39" si="86">SUM(D38,G39,J39)-SUM(M39,P39,S39)</f>
        <v>129</v>
      </c>
      <c r="E39" s="28">
        <f t="shared" ref="E39" si="87">SUM(F39:G39)</f>
        <v>38</v>
      </c>
      <c r="F39" s="25">
        <f>SUM('CORTA EST. RESPIRATORIA'!F39,'RN INTERMEDIO '!F39,'RN INTENSIVO '!F39,'RN C. MINIMOS'!F39,'MEDICINA 1'!F39,'MEDICINA 2'!F39,'MEDICINA 3'!F39,'HEMATO-ONCOLOGIA'!F39,'TRANSPLANTE M.O'!F39,'MEDICINA 4'!F39,'MEDICINA 5'!F39,'MEDICINA 6'!F39,'MONITOREO EPILEPSIA '!F39,'RECOBRO '!F39,'QUEMADO GRAL'!F39,'QUEMADO INTENSIVO'!F39,U.T.I!F39,U.C.I!F39,ORTOPEDIA!F39,'AISLAMIENTO (COVID)'!F39)</f>
        <v>18</v>
      </c>
      <c r="G39" s="25">
        <f>SUM('CORTA EST. RESPIRATORIA'!G39,'RN INTERMEDIO '!G39,'RN INTENSIVO '!G39,'RN C. MINIMOS'!G39,'MEDICINA 1'!G39,'MEDICINA 2'!G39,'MEDICINA 3'!G39,'HEMATO-ONCOLOGIA'!G39,'TRANSPLANTE M.O'!G39,'MEDICINA 4'!G39,'MEDICINA 5'!G39,'MEDICINA 6'!G39,'MONITOREO EPILEPSIA '!G39,'RECOBRO '!G39,'QUEMADO GRAL'!G39,'QUEMADO INTENSIVO'!G39,U.T.I!G39,U.C.I!G39,ORTOPEDIA!G39,'AISLAMIENTO (COVID)'!G39)</f>
        <v>20</v>
      </c>
      <c r="H39" s="28">
        <f t="shared" ref="H39" si="88">SUM(I39:J39)</f>
        <v>15</v>
      </c>
      <c r="I39" s="25">
        <f>SUM('CORTA EST. RESPIRATORIA'!I39,'RN INTERMEDIO '!I39,'RN INTENSIVO '!I39,'RN C. MINIMOS'!I39,'MEDICINA 1'!I39,'MEDICINA 2'!I39,'MEDICINA 3'!I39,'HEMATO-ONCOLOGIA'!I39,'TRANSPLANTE M.O'!I39,'MEDICINA 4'!I39,'MEDICINA 5'!I39,'MEDICINA 6'!I39,'MONITOREO EPILEPSIA '!I39,'RECOBRO '!I39,'QUEMADO GRAL'!I39,'QUEMADO INTENSIVO'!I39,U.T.I!I39,U.C.I!I39,ORTOPEDIA!I39,'AISLAMIENTO (COVID)'!I39)</f>
        <v>12</v>
      </c>
      <c r="J39" s="25">
        <f>SUM('CORTA EST. RESPIRATORIA'!J39,'RN INTERMEDIO '!J39,'RN INTENSIVO '!J39,'RN C. MINIMOS'!J39,'MEDICINA 1'!J39,'MEDICINA 2'!J39,'MEDICINA 3'!J39,'HEMATO-ONCOLOGIA'!J39,'TRANSPLANTE M.O'!J39,'MEDICINA 4'!J39,'MEDICINA 5'!J39,'MEDICINA 6'!J39,'MONITOREO EPILEPSIA '!J39,'RECOBRO '!J39,'QUEMADO GRAL'!J39,'QUEMADO INTENSIVO'!J39,U.T.I!J39,U.C.I!J39,ORTOPEDIA!J39,'AISLAMIENTO (COVID)'!J39)</f>
        <v>3</v>
      </c>
      <c r="K39" s="28">
        <f t="shared" ref="K39" si="89">SUM(L39:M39)</f>
        <v>15</v>
      </c>
      <c r="L39" s="25">
        <f>SUM('CORTA EST. RESPIRATORIA'!L39,'RN INTERMEDIO '!L39,'RN INTENSIVO '!L39,'RN C. MINIMOS'!L39,'MEDICINA 1'!L39,'MEDICINA 2'!L39,'MEDICINA 3'!L39,'HEMATO-ONCOLOGIA'!L39,'TRANSPLANTE M.O'!L39,'MEDICINA 4'!L39,'MEDICINA 5'!L39,'MEDICINA 6'!L39,'MONITOREO EPILEPSIA '!L39,'RECOBRO '!L39,'QUEMADO GRAL'!L39,'QUEMADO INTENSIVO'!L39,U.T.I!L39,U.C.I!L39,ORTOPEDIA!L39,'AISLAMIENTO (COVID)'!L39)</f>
        <v>12</v>
      </c>
      <c r="M39" s="25">
        <f>SUM('CORTA EST. RESPIRATORIA'!M39,'RN INTERMEDIO '!M39,'RN INTENSIVO '!M39,'RN C. MINIMOS'!M39,'MEDICINA 1'!M39,'MEDICINA 2'!M39,'MEDICINA 3'!M39,'HEMATO-ONCOLOGIA'!M39,'TRANSPLANTE M.O'!M39,'MEDICINA 4'!M39,'MEDICINA 5'!M39,'MEDICINA 6'!M39,'MONITOREO EPILEPSIA '!M39,'RECOBRO '!M39,'QUEMADO GRAL'!M39,'QUEMADO INTENSIVO'!M39,U.T.I!M39,U.C.I!M39,ORTOPEDIA!M39,'AISLAMIENTO (COVID)'!M39)</f>
        <v>3</v>
      </c>
      <c r="N39" s="28">
        <f t="shared" ref="N39" si="90">SUM(O39:P39)</f>
        <v>49</v>
      </c>
      <c r="O39" s="25">
        <f>SUM('CORTA EST. RESPIRATORIA'!O39,'RN INTERMEDIO '!O39,'RN INTENSIVO '!O39,'RN C. MINIMOS'!O39,'MEDICINA 1'!O39,'MEDICINA 2'!O39,'MEDICINA 3'!O39,'HEMATO-ONCOLOGIA'!O39,'TRANSPLANTE M.O'!O39,'MEDICINA 4'!O39,'MEDICINA 5'!O39,'MEDICINA 6'!O39,'MONITOREO EPILEPSIA '!O39,'RECOBRO '!O39,'QUEMADO GRAL'!O39,'QUEMADO INTENSIVO'!O39,U.T.I!O39,U.C.I!O39,ORTOPEDIA!O39,'AISLAMIENTO (COVID)'!O39)</f>
        <v>30</v>
      </c>
      <c r="P39" s="25">
        <f>SUM('CORTA EST. RESPIRATORIA'!P39,'RN INTERMEDIO '!P39,'RN INTENSIVO '!P39,'RN C. MINIMOS'!P39,'MEDICINA 1'!P39,'MEDICINA 2'!P39,'MEDICINA 3'!P39,'HEMATO-ONCOLOGIA'!P39,'TRANSPLANTE M.O'!P39,'MEDICINA 4'!P39,'MEDICINA 5'!P39,'MEDICINA 6'!P39,'MONITOREO EPILEPSIA '!P39,'RECOBRO '!P39,'QUEMADO GRAL'!P39,'QUEMADO INTENSIVO'!P39,U.T.I!P39,U.C.I!P39,ORTOPEDIA!P39,'AISLAMIENTO (COVID)'!P39)</f>
        <v>19</v>
      </c>
      <c r="Q39" s="28">
        <f t="shared" ref="Q39" si="91">SUM(R39:S39)</f>
        <v>2</v>
      </c>
      <c r="R39" s="25">
        <f>SUM('CORTA EST. RESPIRATORIA'!R39,'RN INTERMEDIO '!R39,'RN INTENSIVO '!R39,'RN C. MINIMOS'!R39,'MEDICINA 1'!R39,'MEDICINA 2'!R39,'MEDICINA 3'!R39,'HEMATO-ONCOLOGIA'!R39,'TRANSPLANTE M.O'!R39,'MEDICINA 4'!R39,'MEDICINA 5'!R39,'MEDICINA 6'!R39,'MONITOREO EPILEPSIA '!R39,'RECOBRO '!R39,'QUEMADO GRAL'!R39,'QUEMADO INTENSIVO'!R39,U.T.I!R39,U.C.I!R39,ORTOPEDIA!R39,'AISLAMIENTO (COVID)'!R39)</f>
        <v>1</v>
      </c>
      <c r="S39" s="25">
        <f>SUM('CORTA EST. RESPIRATORIA'!S39,'RN INTERMEDIO '!S39,'RN INTENSIVO '!S39,'RN C. MINIMOS'!S39,'MEDICINA 1'!S39,'MEDICINA 2'!S39,'MEDICINA 3'!S39,'HEMATO-ONCOLOGIA'!S39,'TRANSPLANTE M.O'!S39,'MEDICINA 4'!S39,'MEDICINA 5'!S39,'MEDICINA 6'!S39,'MONITOREO EPILEPSIA '!S39,'RECOBRO '!S39,'QUEMADO GRAL'!S39,'QUEMADO INTENSIVO'!S39,U.T.I!S39,U.C.I!S39,ORTOPEDIA!S39,'AISLAMIENTO (COVID)'!S39)</f>
        <v>1</v>
      </c>
      <c r="T39" s="25">
        <f>SUM('CORTA EST. RESPIRATORIA'!T39,'RN INTERMEDIO '!T39,'RN INTENSIVO '!T39,'RN C. MINIMOS'!T39,'MEDICINA 1'!T39,'MEDICINA 2'!T39,'MEDICINA 3'!T39,'HEMATO-ONCOLOGIA'!T39,'TRANSPLANTE M.O'!T39,'MEDICINA 4'!T39,'MEDICINA 5'!T39,'MEDICINA 6'!T39,'MONITOREO EPILEPSIA '!T39,'RECOBRO '!T39,'QUEMADO GRAL'!T39,'QUEMADO INTENSIVO'!T39,U.T.I!T39,U.C.I!T39,ORTOPEDIA!T39,'AISLAMIENTO (COVID)'!T39)</f>
        <v>486</v>
      </c>
      <c r="U39" s="25">
        <f>SUM('CORTA EST. RESPIRATORIA'!U39,'RN INTERMEDIO '!U39,'RN INTENSIVO '!U39,'RN C. MINIMOS'!U39,'MEDICINA 1'!U39,'MEDICINA 2'!U39,'MEDICINA 3'!U39,'HEMATO-ONCOLOGIA'!U39,'TRANSPLANTE M.O'!U39,'MEDICINA 4'!U39,'MEDICINA 5'!U39,'MEDICINA 6'!U39,'MONITOREO EPILEPSIA '!U39,'RECOBRO '!U39,'QUEMADO GRAL'!U39,'QUEMADO INTENSIVO'!U39,U.T.I!U39,U.C.I!U39,ORTOPEDIA!U39,'AISLAMIENTO (COVID)'!U39)</f>
        <v>204</v>
      </c>
      <c r="V39" s="25">
        <f>SUM('CORTA EST. RESPIRATORIA'!V39,'RN INTERMEDIO '!V39,'RN INTENSIVO '!V39,'RN C. MINIMOS'!V39,'MEDICINA 1'!V39,'MEDICINA 2'!V39,'MEDICINA 3'!V39,'HEMATO-ONCOLOGIA'!V39,'TRANSPLANTE M.O'!V39,'MEDICINA 4'!V39,'MEDICINA 5'!V39,'MEDICINA 6'!V39,'MONITOREO EPILEPSIA '!V39,'RECOBRO '!V39,'QUEMADO GRAL'!V39,'QUEMADO INTENSIVO'!V39,U.T.I!V39,U.C.I!V39,ORTOPEDIA!V39,'AISLAMIENTO (COVID)'!V39)</f>
        <v>282</v>
      </c>
      <c r="W39" s="28">
        <f t="shared" ref="W39" si="92">SUM(X39:Y39)</f>
        <v>1</v>
      </c>
      <c r="X39" s="25">
        <f>SUM('CORTA EST. RESPIRATORIA'!X39,'RN INTERMEDIO '!X39,'RN INTENSIVO '!X39,'RN C. MINIMOS'!X39,'MEDICINA 1'!X39,'MEDICINA 2'!X39,'MEDICINA 3'!X39,'HEMATO-ONCOLOGIA'!X39,'TRANSPLANTE M.O'!X39,'MEDICINA 4'!X39,'MEDICINA 5'!X39,'MEDICINA 6'!X39,'MONITOREO EPILEPSIA '!X39,'RECOBRO '!X39,'QUEMADO GRAL'!X39,'QUEMADO INTENSIVO'!X39,U.T.I!X39,U.C.I!X39,ORTOPEDIA!X39,'AISLAMIENTO (COVID)'!X39)</f>
        <v>0</v>
      </c>
      <c r="Y39" s="25">
        <f>SUM('CORTA EST. RESPIRATORIA'!Y39,'RN INTERMEDIO '!Y39,'RN INTENSIVO '!Y39,'RN C. MINIMOS'!Y39,'MEDICINA 1'!Y39,'MEDICINA 2'!Y39,'MEDICINA 3'!Y39,'HEMATO-ONCOLOGIA'!Y39,'TRANSPLANTE M.O'!Y39,'MEDICINA 4'!Y39,'MEDICINA 5'!Y39,'MEDICINA 6'!Y39,'MONITOREO EPILEPSIA '!Y39,'RECOBRO '!Y39,'QUEMADO GRAL'!Y39,'QUEMADO INTENSIVO'!Y39,U.T.I!Y39,U.C.I!Y39,ORTOPEDIA!Y39,'AISLAMIENTO (COVID)'!Y39)</f>
        <v>1</v>
      </c>
      <c r="Z39" s="150"/>
      <c r="AA39" s="106"/>
      <c r="AD39" s="232">
        <f>SUM(AD7:AD38)</f>
        <v>0</v>
      </c>
      <c r="AF39" s="9">
        <f>SUM(AF7:AF38)</f>
        <v>3263</v>
      </c>
    </row>
    <row r="40" spans="1:33" s="9" customFormat="1" ht="15.95" customHeight="1">
      <c r="A40" s="134">
        <v>30</v>
      </c>
      <c r="B40" s="25">
        <f t="shared" ref="B40" si="93">SUM(C40:D40)</f>
        <v>334</v>
      </c>
      <c r="C40" s="25">
        <f t="shared" ref="C40" si="94">SUM(C39,F40,I40)-SUM(L40,O40,R40)</f>
        <v>203</v>
      </c>
      <c r="D40" s="172">
        <f t="shared" ref="D40" si="95">SUM(D39,G40,J40)-SUM(M40,P40,S40)</f>
        <v>131</v>
      </c>
      <c r="E40" s="28">
        <f t="shared" ref="E40" si="96">SUM(F40:G40)</f>
        <v>41</v>
      </c>
      <c r="F40" s="25">
        <f>SUM('CORTA EST. RESPIRATORIA'!F40,'RN INTERMEDIO '!F40,'RN INTENSIVO '!F40,'RN C. MINIMOS'!F40,'MEDICINA 1'!F40,'MEDICINA 2'!F40,'MEDICINA 3'!F40,'HEMATO-ONCOLOGIA'!F40,'TRANSPLANTE M.O'!F40,'MEDICINA 4'!F40,'MEDICINA 5'!F40,'MEDICINA 6'!F40,'MONITOREO EPILEPSIA '!F40,'RECOBRO '!F40,'QUEMADO GRAL'!F40,'QUEMADO INTENSIVO'!F40,U.T.I!F40,U.C.I!F40,ORTOPEDIA!F40,'AISLAMIENTO (COVID)'!F40)</f>
        <v>29</v>
      </c>
      <c r="G40" s="25">
        <f>SUM('CORTA EST. RESPIRATORIA'!G40,'RN INTERMEDIO '!G40,'RN INTENSIVO '!G40,'RN C. MINIMOS'!G40,'MEDICINA 1'!G40,'MEDICINA 2'!G40,'MEDICINA 3'!G40,'HEMATO-ONCOLOGIA'!G40,'TRANSPLANTE M.O'!G40,'MEDICINA 4'!G40,'MEDICINA 5'!G40,'MEDICINA 6'!G40,'MONITOREO EPILEPSIA '!G40,'RECOBRO '!G40,'QUEMADO GRAL'!G40,'QUEMADO INTENSIVO'!G40,U.T.I!G40,U.C.I!G40,ORTOPEDIA!G40,'AISLAMIENTO (COVID)'!G40)</f>
        <v>12</v>
      </c>
      <c r="H40" s="25">
        <f>SUM('CORTA EST. RESPIRATORIA'!H40,'RN INTERMEDIO '!H40,'RN INTENSIVO '!H40,'RN C. MINIMOS'!H40,'MEDICINA 1'!H40,'MEDICINA 2'!H40,'MEDICINA 3'!H40,'HEMATO-ONCOLOGIA'!H40,'TRANSPLANTE M.O'!H40,'MEDICINA 4'!H40,'MEDICINA 5'!H40,'MEDICINA 6'!H40,'MONITOREO EPILEPSIA '!H40,'RECOBRO '!H40,'QUEMADO GRAL'!H40,'QUEMADO INTENSIVO'!H40,U.T.I!H40,U.C.I!H40,ORTOPEDIA!H40,'AISLAMIENTO (COVID)'!H40)</f>
        <v>7</v>
      </c>
      <c r="I40" s="25">
        <f>SUM('CORTA EST. RESPIRATORIA'!I40,'RN INTERMEDIO '!I40,'RN INTENSIVO '!I40,'RN C. MINIMOS'!I40,'MEDICINA 1'!I40,'MEDICINA 2'!I40,'MEDICINA 3'!I40,'HEMATO-ONCOLOGIA'!I40,'TRANSPLANTE M.O'!I40,'MEDICINA 4'!I40,'MEDICINA 5'!I40,'MEDICINA 6'!I40,'MONITOREO EPILEPSIA '!I40,'RECOBRO '!I40,'QUEMADO GRAL'!I40,'QUEMADO INTENSIVO'!I40,U.T.I!I40,U.C.I!I40,ORTOPEDIA!I40,'AISLAMIENTO (COVID)'!I40)</f>
        <v>1</v>
      </c>
      <c r="J40" s="25">
        <f>SUM('CORTA EST. RESPIRATORIA'!J40,'RN INTERMEDIO '!J40,'RN INTENSIVO '!J40,'RN C. MINIMOS'!J40,'MEDICINA 1'!J40,'MEDICINA 2'!J40,'MEDICINA 3'!J40,'HEMATO-ONCOLOGIA'!J40,'TRANSPLANTE M.O'!J40,'MEDICINA 4'!J40,'MEDICINA 5'!J40,'MEDICINA 6'!J40,'MONITOREO EPILEPSIA '!J40,'RECOBRO '!J40,'QUEMADO GRAL'!J40,'QUEMADO INTENSIVO'!J40,U.T.I!J40,U.C.I!J40,ORTOPEDIA!J40,'AISLAMIENTO (COVID)'!J40)</f>
        <v>6</v>
      </c>
      <c r="K40" s="28">
        <f t="shared" ref="K40" si="97">SUM(L40:M40)</f>
        <v>7</v>
      </c>
      <c r="L40" s="25">
        <f>SUM('CORTA EST. RESPIRATORIA'!L40,'RN INTERMEDIO '!L40,'RN INTENSIVO '!L40,'RN C. MINIMOS'!L40,'MEDICINA 1'!L40,'MEDICINA 2'!L40,'MEDICINA 3'!L40,'HEMATO-ONCOLOGIA'!L40,'TRANSPLANTE M.O'!L40,'MEDICINA 4'!L40,'MEDICINA 5'!L40,'MEDICINA 6'!L40,'MONITOREO EPILEPSIA '!L40,'RECOBRO '!L40,'QUEMADO GRAL'!L40,'QUEMADO INTENSIVO'!L40,U.T.I!L40,U.C.I!L40,ORTOPEDIA!L40,'AISLAMIENTO (COVID)'!L40)</f>
        <v>1</v>
      </c>
      <c r="M40" s="25">
        <f>SUM('CORTA EST. RESPIRATORIA'!M40,'RN INTERMEDIO '!M40,'RN INTENSIVO '!M40,'RN C. MINIMOS'!M40,'MEDICINA 1'!M40,'MEDICINA 2'!M40,'MEDICINA 3'!M40,'HEMATO-ONCOLOGIA'!M40,'TRANSPLANTE M.O'!M40,'MEDICINA 4'!M40,'MEDICINA 5'!M40,'MEDICINA 6'!M40,'MONITOREO EPILEPSIA '!M40,'RECOBRO '!M40,'QUEMADO GRAL'!M40,'QUEMADO INTENSIVO'!M40,U.T.I!M40,U.C.I!M40,ORTOPEDIA!M40,'AISLAMIENTO (COVID)'!M40)</f>
        <v>6</v>
      </c>
      <c r="N40" s="28">
        <f t="shared" ref="N40" si="98">SUM(O40:P40)</f>
        <v>21</v>
      </c>
      <c r="O40" s="25">
        <f>SUM('CORTA EST. RESPIRATORIA'!O40,'RN INTERMEDIO '!O40,'RN INTENSIVO '!O40,'RN C. MINIMOS'!O40,'MEDICINA 1'!O40,'MEDICINA 2'!O40,'MEDICINA 3'!O40,'HEMATO-ONCOLOGIA'!O40,'TRANSPLANTE M.O'!O40,'MEDICINA 4'!O40,'MEDICINA 5'!O40,'MEDICINA 6'!O40,'MONITOREO EPILEPSIA '!O40,'RECOBRO '!O40,'QUEMADO GRAL'!O40,'QUEMADO INTENSIVO'!O40,U.T.I!O40,U.C.I!O40,ORTOPEDIA!O40,'AISLAMIENTO (COVID)'!O40)</f>
        <v>11</v>
      </c>
      <c r="P40" s="25">
        <f>SUM('CORTA EST. RESPIRATORIA'!P40,'RN INTERMEDIO '!P40,'RN INTENSIVO '!P40,'RN C. MINIMOS'!P40,'MEDICINA 1'!P40,'MEDICINA 2'!P40,'MEDICINA 3'!P40,'HEMATO-ONCOLOGIA'!P40,'TRANSPLANTE M.O'!P40,'MEDICINA 4'!P40,'MEDICINA 5'!P40,'MEDICINA 6'!P40,'MONITOREO EPILEPSIA '!P40,'RECOBRO '!P40,'QUEMADO GRAL'!P40,'QUEMADO INTENSIVO'!P40,U.T.I!P40,U.C.I!P40,ORTOPEDIA!P40,'AISLAMIENTO (COVID)'!P40)</f>
        <v>10</v>
      </c>
      <c r="Q40" s="28">
        <f t="shared" ref="Q40" si="99">SUM(R40:S40)</f>
        <v>0</v>
      </c>
      <c r="R40" s="25">
        <f>SUM('CORTA EST. RESPIRATORIA'!R40,'RN INTERMEDIO '!R40,'RN INTENSIVO '!R40,'RN C. MINIMOS'!R40,'MEDICINA 1'!R40,'MEDICINA 2'!R40,'MEDICINA 3'!R40,'HEMATO-ONCOLOGIA'!R40,'TRANSPLANTE M.O'!R40,'MEDICINA 4'!R40,'MEDICINA 5'!R40,'MEDICINA 6'!R40,'MONITOREO EPILEPSIA '!R40,'RECOBRO '!R40,'QUEMADO GRAL'!R40,'QUEMADO INTENSIVO'!R40,U.T.I!R40,U.C.I!R40,ORTOPEDIA!R40,'AISLAMIENTO (COVID)'!R40)</f>
        <v>0</v>
      </c>
      <c r="S40" s="25">
        <f>SUM('CORTA EST. RESPIRATORIA'!S40,'RN INTERMEDIO '!S40,'RN INTENSIVO '!S40,'RN C. MINIMOS'!S40,'MEDICINA 1'!S40,'MEDICINA 2'!S40,'MEDICINA 3'!S40,'HEMATO-ONCOLOGIA'!S40,'TRANSPLANTE M.O'!S40,'MEDICINA 4'!S40,'MEDICINA 5'!S40,'MEDICINA 6'!S40,'MONITOREO EPILEPSIA '!S40,'RECOBRO '!S40,'QUEMADO GRAL'!S40,'QUEMADO INTENSIVO'!S40,U.T.I!S40,U.C.I!S40,ORTOPEDIA!S40,'AISLAMIENTO (COVID)'!S40)</f>
        <v>0</v>
      </c>
      <c r="T40" s="25">
        <f>SUM('CORTA EST. RESPIRATORIA'!T40,'RN INTERMEDIO '!T40,'RN INTENSIVO '!T40,'RN C. MINIMOS'!T40,'MEDICINA 1'!T40,'MEDICINA 2'!T40,'MEDICINA 3'!T40,'HEMATO-ONCOLOGIA'!T40,'TRANSPLANTE M.O'!T40,'MEDICINA 4'!T40,'MEDICINA 5'!T40,'MEDICINA 6'!T40,'MONITOREO EPILEPSIA '!T40,'RECOBRO '!T40,'QUEMADO GRAL'!T40,'QUEMADO INTENSIVO'!T40,U.T.I!T40,U.C.I!T40,ORTOPEDIA!T40,'AISLAMIENTO (COVID)'!T40)</f>
        <v>56</v>
      </c>
      <c r="U40" s="25">
        <f>SUM('CORTA EST. RESPIRATORIA'!U40,'RN INTERMEDIO '!U40,'RN INTENSIVO '!U40,'RN C. MINIMOS'!U40,'MEDICINA 1'!U40,'MEDICINA 2'!U40,'MEDICINA 3'!U40,'HEMATO-ONCOLOGIA'!U40,'TRANSPLANTE M.O'!U40,'MEDICINA 4'!U40,'MEDICINA 5'!U40,'MEDICINA 6'!U40,'MONITOREO EPILEPSIA '!U40,'RECOBRO '!U40,'QUEMADO GRAL'!U40,'QUEMADO INTENSIVO'!U40,U.T.I!U40,U.C.I!U40,ORTOPEDIA!U40,'AISLAMIENTO (COVID)'!U40)</f>
        <v>25</v>
      </c>
      <c r="V40" s="25">
        <f>SUM('CORTA EST. RESPIRATORIA'!V40,'RN INTERMEDIO '!V40,'RN INTENSIVO '!V40,'RN C. MINIMOS'!V40,'MEDICINA 1'!V40,'MEDICINA 2'!V40,'MEDICINA 3'!V40,'HEMATO-ONCOLOGIA'!V40,'TRANSPLANTE M.O'!V40,'MEDICINA 4'!V40,'MEDICINA 5'!V40,'MEDICINA 6'!V40,'MONITOREO EPILEPSIA '!V40,'RECOBRO '!V40,'QUEMADO GRAL'!V40,'QUEMADO INTENSIVO'!V40,U.T.I!V40,U.C.I!V40,ORTOPEDIA!V40,'AISLAMIENTO (COVID)'!V40)</f>
        <v>31</v>
      </c>
      <c r="W40" s="28">
        <f t="shared" ref="W40" si="100">SUM(X40:Y40)</f>
        <v>0</v>
      </c>
      <c r="X40" s="25">
        <f>SUM('CORTA EST. RESPIRATORIA'!X40,'RN INTERMEDIO '!X40,'RN INTENSIVO '!X40,'RN C. MINIMOS'!X40,'MEDICINA 1'!X40,'MEDICINA 2'!X40,'MEDICINA 3'!X40,'HEMATO-ONCOLOGIA'!X40,'TRANSPLANTE M.O'!X40,'MEDICINA 4'!X40,'MEDICINA 5'!X40,'MEDICINA 6'!X40,'MONITOREO EPILEPSIA '!X40,'RECOBRO '!X40,'QUEMADO GRAL'!X40,'QUEMADO INTENSIVO'!X40,U.T.I!X40,U.C.I!X40,ORTOPEDIA!X40,'AISLAMIENTO (COVID)'!X40)</f>
        <v>0</v>
      </c>
      <c r="Y40" s="25">
        <f>SUM('CORTA EST. RESPIRATORIA'!Y40,'RN INTERMEDIO '!Y40,'RN INTENSIVO '!Y40,'RN C. MINIMOS'!Y40,'MEDICINA 1'!Y40,'MEDICINA 2'!Y40,'MEDICINA 3'!Y40,'HEMATO-ONCOLOGIA'!Y40,'TRANSPLANTE M.O'!Y40,'MEDICINA 4'!Y40,'MEDICINA 5'!Y40,'MEDICINA 6'!Y40,'MONITOREO EPILEPSIA '!Y40,'RECOBRO '!Y40,'QUEMADO GRAL'!Y40,'QUEMADO INTENSIVO'!Y40,U.T.I!Y40,U.C.I!Y40,ORTOPEDIA!Y40,'AISLAMIENTO (COVID)'!Y40)</f>
        <v>0</v>
      </c>
      <c r="Z40" s="150"/>
      <c r="AA40" s="106"/>
      <c r="AD40" s="106"/>
    </row>
    <row r="41" spans="1:33" s="9" customFormat="1" ht="15.95" customHeight="1" thickBot="1">
      <c r="A41" s="134">
        <v>31</v>
      </c>
      <c r="B41" s="25">
        <f t="shared" ref="B41" si="101">SUM(C41:D41)</f>
        <v>341</v>
      </c>
      <c r="C41" s="25">
        <f t="shared" ref="C41" si="102">SUM(C40,F41,I41)-SUM(L41,O41,R41)</f>
        <v>203</v>
      </c>
      <c r="D41" s="172">
        <f t="shared" ref="D41" si="103">SUM(D40,G41,J41)-SUM(M41,P41,S41)</f>
        <v>138</v>
      </c>
      <c r="E41" s="28">
        <f t="shared" ref="E41" si="104">SUM(F41:G41)</f>
        <v>24</v>
      </c>
      <c r="F41" s="25">
        <f>SUM('CORTA EST. RESPIRATORIA'!F41,'RN INTERMEDIO '!F41,'RN INTENSIVO '!F41,'RN C. MINIMOS'!F41,'MEDICINA 1'!F41,'MEDICINA 2'!F41,'MEDICINA 3'!F41,'HEMATO-ONCOLOGIA'!F41,'TRANSPLANTE M.O'!F41,'MEDICINA 4'!F41,'MEDICINA 5'!F41,'MEDICINA 6'!F41,'MONITOREO EPILEPSIA '!F41,'RECOBRO '!F41,'QUEMADO GRAL'!F41,'QUEMADO INTENSIVO'!F41,U.T.I!F41,U.C.I!F41,ORTOPEDIA!F41,'AISLAMIENTO (COVID)'!F41)</f>
        <v>10</v>
      </c>
      <c r="G41" s="25">
        <f>SUM('CORTA EST. RESPIRATORIA'!G41,'RN INTERMEDIO '!G41,'RN INTENSIVO '!G41,'RN C. MINIMOS'!G41,'MEDICINA 1'!G41,'MEDICINA 2'!G41,'MEDICINA 3'!G41,'HEMATO-ONCOLOGIA'!G41,'TRANSPLANTE M.O'!G41,'MEDICINA 4'!G41,'MEDICINA 5'!G41,'MEDICINA 6'!G41,'MONITOREO EPILEPSIA '!G41,'RECOBRO '!G41,'QUEMADO GRAL'!G41,'QUEMADO INTENSIVO'!G41,U.T.I!G41,U.C.I!G41,ORTOPEDIA!G41,'AISLAMIENTO (COVID)'!G41)</f>
        <v>14</v>
      </c>
      <c r="H41" s="25">
        <f>SUM('CORTA EST. RESPIRATORIA'!H41,'RN INTERMEDIO '!H41,'RN INTENSIVO '!H41,'RN C. MINIMOS'!H41,'MEDICINA 1'!H41,'MEDICINA 2'!H41,'MEDICINA 3'!H41,'HEMATO-ONCOLOGIA'!H41,'TRANSPLANTE M.O'!H41,'MEDICINA 4'!H41,'MEDICINA 5'!H41,'MEDICINA 6'!H41,'MONITOREO EPILEPSIA '!H41,'RECOBRO '!H41,'QUEMADO GRAL'!H41,'QUEMADO INTENSIVO'!H41,U.T.I!H41,U.C.I!H41,ORTOPEDIA!H41,'AISLAMIENTO (COVID)'!H41)</f>
        <v>14</v>
      </c>
      <c r="I41" s="25">
        <f>SUM('CORTA EST. RESPIRATORIA'!I41,'RN INTERMEDIO '!I41,'RN INTENSIVO '!I41,'RN C. MINIMOS'!I41,'MEDICINA 1'!I41,'MEDICINA 2'!I41,'MEDICINA 3'!I41,'HEMATO-ONCOLOGIA'!I41,'TRANSPLANTE M.O'!I41,'MEDICINA 4'!I41,'MEDICINA 5'!I41,'MEDICINA 6'!I41,'MONITOREO EPILEPSIA '!I41,'RECOBRO '!I41,'QUEMADO GRAL'!I41,'QUEMADO INTENSIVO'!I41,U.T.I!I41,U.C.I!I41,ORTOPEDIA!I41,'AISLAMIENTO (COVID)'!I41)</f>
        <v>9</v>
      </c>
      <c r="J41" s="25">
        <f>SUM('CORTA EST. RESPIRATORIA'!J41,'RN INTERMEDIO '!J41,'RN INTENSIVO '!J41,'RN C. MINIMOS'!J41,'MEDICINA 1'!J41,'MEDICINA 2'!J41,'MEDICINA 3'!J41,'HEMATO-ONCOLOGIA'!J41,'TRANSPLANTE M.O'!J41,'MEDICINA 4'!J41,'MEDICINA 5'!J41,'MEDICINA 6'!J41,'MONITOREO EPILEPSIA '!J41,'RECOBRO '!J41,'QUEMADO GRAL'!J41,'QUEMADO INTENSIVO'!J41,U.T.I!J41,U.C.I!J41,ORTOPEDIA!J41,'AISLAMIENTO (COVID)'!J41)</f>
        <v>5</v>
      </c>
      <c r="K41" s="28">
        <f t="shared" ref="K41" si="105">SUM(L41:M41)</f>
        <v>14</v>
      </c>
      <c r="L41" s="25">
        <f>SUM('CORTA EST. RESPIRATORIA'!L41,'RN INTERMEDIO '!L41,'RN INTENSIVO '!L41,'RN C. MINIMOS'!L41,'MEDICINA 1'!L41,'MEDICINA 2'!L41,'MEDICINA 3'!L41,'HEMATO-ONCOLOGIA'!L41,'TRANSPLANTE M.O'!L41,'MEDICINA 4'!L41,'MEDICINA 5'!L41,'MEDICINA 6'!L41,'MONITOREO EPILEPSIA '!L41,'RECOBRO '!L41,'QUEMADO GRAL'!L41,'QUEMADO INTENSIVO'!L41,U.T.I!L41,U.C.I!L41,ORTOPEDIA!L41,'AISLAMIENTO (COVID)'!L41)</f>
        <v>9</v>
      </c>
      <c r="M41" s="25">
        <f>SUM('CORTA EST. RESPIRATORIA'!M41,'RN INTERMEDIO '!M41,'RN INTENSIVO '!M41,'RN C. MINIMOS'!M41,'MEDICINA 1'!M41,'MEDICINA 2'!M41,'MEDICINA 3'!M41,'HEMATO-ONCOLOGIA'!M41,'TRANSPLANTE M.O'!M41,'MEDICINA 4'!M41,'MEDICINA 5'!M41,'MEDICINA 6'!M41,'MONITOREO EPILEPSIA '!M41,'RECOBRO '!M41,'QUEMADO GRAL'!M41,'QUEMADO INTENSIVO'!M41,U.T.I!M41,U.C.I!M41,ORTOPEDIA!M41,'AISLAMIENTO (COVID)'!M41)</f>
        <v>5</v>
      </c>
      <c r="N41" s="28">
        <f t="shared" ref="N41" si="106">SUM(O41:P41)</f>
        <v>15</v>
      </c>
      <c r="O41" s="25">
        <f>SUM('CORTA EST. RESPIRATORIA'!O41,'RN INTERMEDIO '!O41,'RN INTENSIVO '!O41,'RN C. MINIMOS'!O41,'MEDICINA 1'!O41,'MEDICINA 2'!O41,'MEDICINA 3'!O41,'HEMATO-ONCOLOGIA'!O41,'TRANSPLANTE M.O'!O41,'MEDICINA 4'!O41,'MEDICINA 5'!O41,'MEDICINA 6'!O41,'MONITOREO EPILEPSIA '!O41,'RECOBRO '!O41,'QUEMADO GRAL'!O41,'QUEMADO INTENSIVO'!O41,U.T.I!O41,U.C.I!O41,ORTOPEDIA!O41,'AISLAMIENTO (COVID)'!O41)</f>
        <v>10</v>
      </c>
      <c r="P41" s="25">
        <f>SUM('CORTA EST. RESPIRATORIA'!P41,'RN INTERMEDIO '!P41,'RN INTENSIVO '!P41,'RN C. MINIMOS'!P41,'MEDICINA 1'!P41,'MEDICINA 2'!P41,'MEDICINA 3'!P41,'HEMATO-ONCOLOGIA'!P41,'TRANSPLANTE M.O'!P41,'MEDICINA 4'!P41,'MEDICINA 5'!P41,'MEDICINA 6'!P41,'MONITOREO EPILEPSIA '!P41,'RECOBRO '!P41,'QUEMADO GRAL'!P41,'QUEMADO INTENSIVO'!P41,U.T.I!P41,U.C.I!P41,ORTOPEDIA!P41,'AISLAMIENTO (COVID)'!P41)</f>
        <v>5</v>
      </c>
      <c r="Q41" s="28">
        <f t="shared" ref="Q41" si="107">SUM(R41:S41)</f>
        <v>2</v>
      </c>
      <c r="R41" s="25">
        <f>SUM('CORTA EST. RESPIRATORIA'!R41,'RN INTERMEDIO '!R41,'RN INTENSIVO '!R41,'RN C. MINIMOS'!R41,'MEDICINA 1'!R41,'MEDICINA 2'!R41,'MEDICINA 3'!R41,'HEMATO-ONCOLOGIA'!R41,'TRANSPLANTE M.O'!R41,'MEDICINA 4'!R41,'MEDICINA 5'!R41,'MEDICINA 6'!R41,'MONITOREO EPILEPSIA '!R41,'RECOBRO '!R41,'QUEMADO GRAL'!R41,'QUEMADO INTENSIVO'!R41,U.T.I!R41,U.C.I!R41,ORTOPEDIA!R41,'AISLAMIENTO (COVID)'!R41)</f>
        <v>0</v>
      </c>
      <c r="S41" s="25">
        <f>SUM('CORTA EST. RESPIRATORIA'!S41,'RN INTERMEDIO '!S41,'RN INTENSIVO '!S41,'RN C. MINIMOS'!S41,'MEDICINA 1'!S41,'MEDICINA 2'!S41,'MEDICINA 3'!S41,'HEMATO-ONCOLOGIA'!S41,'TRANSPLANTE M.O'!S41,'MEDICINA 4'!S41,'MEDICINA 5'!S41,'MEDICINA 6'!S41,'MONITOREO EPILEPSIA '!S41,'RECOBRO '!S41,'QUEMADO GRAL'!S41,'QUEMADO INTENSIVO'!S41,U.T.I!S41,U.C.I!S41,ORTOPEDIA!S41,'AISLAMIENTO (COVID)'!S41)</f>
        <v>2</v>
      </c>
      <c r="T41" s="25">
        <f>SUM('CORTA EST. RESPIRATORIA'!T41,'RN INTERMEDIO '!T41,'RN INTENSIVO '!T41,'RN C. MINIMOS'!T41,'MEDICINA 1'!T41,'MEDICINA 2'!T41,'MEDICINA 3'!T41,'HEMATO-ONCOLOGIA'!T41,'TRANSPLANTE M.O'!T41,'MEDICINA 4'!T41,'MEDICINA 5'!T41,'MEDICINA 6'!T41,'MONITOREO EPILEPSIA '!T41,'RECOBRO '!T41,'QUEMADO GRAL'!T41,'QUEMADO INTENSIVO'!T41,U.T.I!T41,U.C.I!T41,ORTOPEDIA!T41,'AISLAMIENTO (COVID)'!T41)</f>
        <v>101</v>
      </c>
      <c r="U41" s="25">
        <f>SUM('CORTA EST. RESPIRATORIA'!U41,'RN INTERMEDIO '!U41,'RN INTENSIVO '!U41,'RN C. MINIMOS'!U41,'MEDICINA 1'!U41,'MEDICINA 2'!U41,'MEDICINA 3'!U41,'HEMATO-ONCOLOGIA'!U41,'TRANSPLANTE M.O'!U41,'MEDICINA 4'!U41,'MEDICINA 5'!U41,'MEDICINA 6'!U41,'MONITOREO EPILEPSIA '!U41,'RECOBRO '!U41,'QUEMADO GRAL'!U41,'QUEMADO INTENSIVO'!U41,U.T.I!U41,U.C.I!U41,ORTOPEDIA!U41,'AISLAMIENTO (COVID)'!U41)</f>
        <v>43</v>
      </c>
      <c r="V41" s="25">
        <f>SUM('CORTA EST. RESPIRATORIA'!V41,'RN INTERMEDIO '!V41,'RN INTENSIVO '!V41,'RN C. MINIMOS'!V41,'MEDICINA 1'!V41,'MEDICINA 2'!V41,'MEDICINA 3'!V41,'HEMATO-ONCOLOGIA'!V41,'TRANSPLANTE M.O'!V41,'MEDICINA 4'!V41,'MEDICINA 5'!V41,'MEDICINA 6'!V41,'MONITOREO EPILEPSIA '!V41,'RECOBRO '!V41,'QUEMADO GRAL'!V41,'QUEMADO INTENSIVO'!V41,U.T.I!V41,U.C.I!V41,ORTOPEDIA!V41,'AISLAMIENTO (COVID)'!V41)</f>
        <v>58</v>
      </c>
      <c r="W41" s="28">
        <f t="shared" ref="W41" si="108">SUM(X41:Y41)</f>
        <v>0</v>
      </c>
      <c r="X41" s="25">
        <f>SUM('CORTA EST. RESPIRATORIA'!X41,'RN INTERMEDIO '!X41,'RN INTENSIVO '!X41,'RN C. MINIMOS'!X41,'MEDICINA 1'!X41,'MEDICINA 2'!X41,'MEDICINA 3'!X41,'HEMATO-ONCOLOGIA'!X41,'TRANSPLANTE M.O'!X41,'MEDICINA 4'!X41,'MEDICINA 5'!X41,'MEDICINA 6'!X41,'MONITOREO EPILEPSIA '!X41,'RECOBRO '!X41,'QUEMADO GRAL'!X41,'QUEMADO INTENSIVO'!X41,U.T.I!X41,U.C.I!X41,ORTOPEDIA!X41,'AISLAMIENTO (COVID)'!X41)</f>
        <v>0</v>
      </c>
      <c r="Y41" s="25">
        <f>SUM('CORTA EST. RESPIRATORIA'!Y41,'RN INTERMEDIO '!Y41,'RN INTENSIVO '!Y41,'RN C. MINIMOS'!Y41,'MEDICINA 1'!Y41,'MEDICINA 2'!Y41,'MEDICINA 3'!Y41,'HEMATO-ONCOLOGIA'!Y41,'TRANSPLANTE M.O'!Y41,'MEDICINA 4'!Y41,'MEDICINA 5'!Y41,'MEDICINA 6'!Y41,'MONITOREO EPILEPSIA '!Y41,'RECOBRO '!Y41,'QUEMADO GRAL'!Y41,'QUEMADO INTENSIVO'!Y41,U.T.I!Y41,U.C.I!Y41,ORTOPEDIA!Y41,'AISLAMIENTO (COVID)'!Y41)</f>
        <v>0</v>
      </c>
      <c r="Z41" s="150"/>
      <c r="AA41" s="106"/>
      <c r="AD41" s="106"/>
    </row>
    <row r="42" spans="1:33" s="9" customFormat="1" ht="15.95" customHeight="1" thickBot="1">
      <c r="A42" s="207"/>
      <c r="B42" s="208">
        <f t="shared" ref="B42:Y42" si="109">SUM(B35:B41)</f>
        <v>2337</v>
      </c>
      <c r="C42" s="208">
        <f t="shared" si="109"/>
        <v>1399</v>
      </c>
      <c r="D42" s="208">
        <f t="shared" si="109"/>
        <v>938</v>
      </c>
      <c r="E42" s="208">
        <f t="shared" si="109"/>
        <v>254</v>
      </c>
      <c r="F42" s="208">
        <f t="shared" si="109"/>
        <v>147</v>
      </c>
      <c r="G42" s="208">
        <f t="shared" si="109"/>
        <v>107</v>
      </c>
      <c r="H42" s="208">
        <f t="shared" si="109"/>
        <v>101</v>
      </c>
      <c r="I42" s="208">
        <f t="shared" si="109"/>
        <v>58</v>
      </c>
      <c r="J42" s="208">
        <f t="shared" si="109"/>
        <v>43</v>
      </c>
      <c r="K42" s="208">
        <f t="shared" si="109"/>
        <v>101</v>
      </c>
      <c r="L42" s="208">
        <f t="shared" si="109"/>
        <v>58</v>
      </c>
      <c r="M42" s="208">
        <f t="shared" si="109"/>
        <v>43</v>
      </c>
      <c r="N42" s="208">
        <f t="shared" si="109"/>
        <v>247</v>
      </c>
      <c r="O42" s="208">
        <f t="shared" si="109"/>
        <v>146</v>
      </c>
      <c r="P42" s="208">
        <f t="shared" si="109"/>
        <v>101</v>
      </c>
      <c r="Q42" s="208">
        <f t="shared" si="109"/>
        <v>8</v>
      </c>
      <c r="R42" s="208">
        <f t="shared" si="109"/>
        <v>2</v>
      </c>
      <c r="S42" s="208">
        <f t="shared" si="109"/>
        <v>6</v>
      </c>
      <c r="T42" s="208">
        <f t="shared" si="109"/>
        <v>2155</v>
      </c>
      <c r="U42" s="208">
        <f t="shared" si="109"/>
        <v>939</v>
      </c>
      <c r="V42" s="208">
        <f t="shared" si="109"/>
        <v>1216</v>
      </c>
      <c r="W42" s="208">
        <f t="shared" si="109"/>
        <v>2</v>
      </c>
      <c r="X42" s="208">
        <f t="shared" si="109"/>
        <v>0</v>
      </c>
      <c r="Y42" s="208">
        <f t="shared" si="109"/>
        <v>2</v>
      </c>
      <c r="Z42" s="151">
        <f>SUM(Z31:Z34)</f>
        <v>0</v>
      </c>
      <c r="AA42" s="146">
        <f>SUM(AA31:AA34)</f>
        <v>0</v>
      </c>
      <c r="AD42" s="9">
        <v>1185</v>
      </c>
    </row>
    <row r="43" spans="1:33" ht="15.95" customHeight="1" thickBot="1">
      <c r="A43" s="210"/>
      <c r="B43" s="211">
        <f>SUM(B10,B18,B26,B34,B42)</f>
        <v>9901</v>
      </c>
      <c r="C43" s="211">
        <f>SUM(C10,C18,C26,C34,C42)</f>
        <v>5791</v>
      </c>
      <c r="D43" s="211">
        <f>SUM(D10,D18,D26,D34,D42)</f>
        <v>4110</v>
      </c>
      <c r="E43" s="211">
        <f t="shared" ref="E43:Y43" si="110">SUM(E10,E18,E26,E34,E42,)</f>
        <v>1070</v>
      </c>
      <c r="F43" s="211">
        <f t="shared" si="110"/>
        <v>621</v>
      </c>
      <c r="G43" s="211">
        <f t="shared" si="110"/>
        <v>449</v>
      </c>
      <c r="H43" s="211">
        <f t="shared" si="110"/>
        <v>411</v>
      </c>
      <c r="I43" s="211">
        <f t="shared" si="110"/>
        <v>237</v>
      </c>
      <c r="J43" s="211">
        <f t="shared" si="110"/>
        <v>174</v>
      </c>
      <c r="K43" s="211">
        <f t="shared" si="110"/>
        <v>411</v>
      </c>
      <c r="L43" s="211">
        <f t="shared" si="110"/>
        <v>237</v>
      </c>
      <c r="M43" s="211">
        <f t="shared" si="110"/>
        <v>174</v>
      </c>
      <c r="N43" s="211">
        <f t="shared" si="110"/>
        <v>1030</v>
      </c>
      <c r="O43" s="211">
        <f t="shared" si="110"/>
        <v>596</v>
      </c>
      <c r="P43" s="211">
        <f t="shared" si="110"/>
        <v>434</v>
      </c>
      <c r="Q43" s="211">
        <f t="shared" si="110"/>
        <v>29</v>
      </c>
      <c r="R43" s="211">
        <f t="shared" si="110"/>
        <v>14</v>
      </c>
      <c r="S43" s="211">
        <f t="shared" si="110"/>
        <v>15</v>
      </c>
      <c r="T43" s="211">
        <f t="shared" si="110"/>
        <v>8704</v>
      </c>
      <c r="U43" s="211">
        <f t="shared" si="110"/>
        <v>4859</v>
      </c>
      <c r="V43" s="211">
        <f t="shared" si="110"/>
        <v>3857</v>
      </c>
      <c r="W43" s="211">
        <f t="shared" si="110"/>
        <v>3</v>
      </c>
      <c r="X43" s="211">
        <f t="shared" si="110"/>
        <v>1</v>
      </c>
      <c r="Y43" s="211">
        <f t="shared" si="110"/>
        <v>2</v>
      </c>
      <c r="Z43" s="233"/>
      <c r="AA43" s="234"/>
      <c r="AD43" s="106">
        <v>2179</v>
      </c>
    </row>
    <row r="44" spans="1:33" ht="15.95" customHeight="1">
      <c r="N44" s="6">
        <f>SUM(AC7,E43,H43)-SUM(K43,N43,Q43)</f>
        <v>341</v>
      </c>
      <c r="T44" s="6"/>
      <c r="U44" s="6"/>
      <c r="V44" s="6"/>
      <c r="W44" s="127"/>
      <c r="X44" s="127"/>
      <c r="AD44" s="225">
        <v>258</v>
      </c>
    </row>
    <row r="45" spans="1:33" ht="15.95" customHeight="1">
      <c r="C45" s="8" t="s">
        <v>7</v>
      </c>
      <c r="E45" s="6">
        <f>SUM(E43)-SUM('RN INTERMEDIO '!E45)</f>
        <v>831</v>
      </c>
      <c r="F45" s="6">
        <f>SUM(F43)-SUM('RN INTERMEDIO '!F45)</f>
        <v>481</v>
      </c>
      <c r="G45" s="6">
        <f>SUM(G43)-SUM('RN INTERMEDIO '!G45)</f>
        <v>350</v>
      </c>
      <c r="H45" s="6">
        <f>SUM(F45:G45)</f>
        <v>831</v>
      </c>
      <c r="N45" s="6"/>
      <c r="W45" s="6"/>
    </row>
    <row r="46" spans="1:33" ht="15.95" customHeight="1">
      <c r="C46" s="8" t="s">
        <v>84</v>
      </c>
      <c r="E46" s="6">
        <f>SUM(H43)-SUM('RN INTERMEDIO '!E46)</f>
        <v>139</v>
      </c>
      <c r="F46" s="6">
        <f>SUM(I43)-SUM('RN INTERMEDIO '!F46)</f>
        <v>69</v>
      </c>
      <c r="G46" s="6">
        <f>SUM(J43)-SUM('RN INTERMEDIO '!G46)</f>
        <v>70</v>
      </c>
      <c r="H46" s="6">
        <f>SUM(F46:G46)</f>
        <v>139</v>
      </c>
      <c r="Z46" s="236"/>
    </row>
    <row r="47" spans="1:33" ht="15.95" customHeight="1">
      <c r="C47" s="8" t="s">
        <v>4</v>
      </c>
      <c r="E47" s="6">
        <f>SUM(N43)-SUM('RN INTERMEDIO '!E47)</f>
        <v>816</v>
      </c>
      <c r="F47" s="6">
        <f>SUM(O43)-SUM('RN INTERMEDIO '!F47)</f>
        <v>473</v>
      </c>
      <c r="G47" s="6">
        <f>SUM(P43)-SUM('RN INTERMEDIO '!G47)</f>
        <v>343</v>
      </c>
      <c r="H47" s="6">
        <f>SUM(F47:G47)</f>
        <v>816</v>
      </c>
    </row>
    <row r="48" spans="1:33" ht="15.95" customHeight="1">
      <c r="C48" s="100" t="s">
        <v>85</v>
      </c>
      <c r="E48" s="6">
        <f>SUM(K43)-SUM('RN INTERMEDIO '!E48)</f>
        <v>140</v>
      </c>
      <c r="F48" s="6">
        <f>SUM(L43)-SUM('RN INTERMEDIO '!F48)</f>
        <v>69</v>
      </c>
      <c r="G48" s="6">
        <f>SUM(M43)-SUM('RN INTERMEDIO '!G48)</f>
        <v>71</v>
      </c>
      <c r="H48" s="6">
        <f>SUM(F48:G48)</f>
        <v>140</v>
      </c>
    </row>
    <row r="49" spans="3:8" ht="15.95" customHeight="1">
      <c r="C49" s="100" t="s">
        <v>86</v>
      </c>
      <c r="E49" s="6">
        <f>SUM(Q43)-SUM('RN INTERMEDIO '!E49)</f>
        <v>10</v>
      </c>
      <c r="F49" s="6">
        <f>SUM(R43)-SUM('RN INTERMEDIO '!F49)</f>
        <v>5</v>
      </c>
      <c r="G49" s="6">
        <f>SUM(S43)-SUM('RN INTERMEDIO '!G49)</f>
        <v>5</v>
      </c>
      <c r="H49" s="6">
        <f>SUM(F49:G49)</f>
        <v>10</v>
      </c>
    </row>
    <row r="50" spans="3:8" ht="15.95" customHeight="1"/>
    <row r="51" spans="3:8" ht="15.95" customHeight="1"/>
    <row r="52" spans="3:8" ht="15.95" customHeight="1"/>
    <row r="53" spans="3:8" ht="15.95" customHeight="1"/>
    <row r="54" spans="3:8" ht="15.95" customHeight="1"/>
    <row r="55" spans="3:8" ht="15.95" customHeight="1"/>
    <row r="56" spans="3:8" ht="15.95" customHeight="1"/>
    <row r="57" spans="3:8" ht="15.95" customHeight="1"/>
    <row r="58" spans="3:8" ht="15.95" customHeight="1"/>
    <row r="59" spans="3:8" ht="15.95" customHeight="1"/>
    <row r="60" spans="3:8" ht="15.95" customHeight="1"/>
    <row r="61" spans="3:8" ht="15.95" customHeight="1"/>
    <row r="62" spans="3:8" ht="15.95" customHeight="1"/>
    <row r="63" spans="3:8" ht="15.95" customHeight="1"/>
    <row r="64" spans="3:8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T5:V5"/>
    <mergeCell ref="W5:Y5"/>
    <mergeCell ref="H5:J5"/>
    <mergeCell ref="K5:M5"/>
    <mergeCell ref="N5:P5"/>
    <mergeCell ref="Q5:S5"/>
  </mergeCells>
  <phoneticPr fontId="23" type="noConversion"/>
  <printOptions horizontalCentered="1"/>
  <pageMargins left="0.19685039370078741" right="0.39370078740157483" top="0.19685039370078741" bottom="0.19685039370078741" header="0" footer="0"/>
  <pageSetup paperSize="5" scale="7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Hoja20"/>
  <dimension ref="A1:AC130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B43" sqref="B4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570312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82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5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3</v>
      </c>
    </row>
    <row r="7" spans="1:29" s="2" customFormat="1" ht="15.95" customHeight="1">
      <c r="A7" s="24">
        <v>1</v>
      </c>
      <c r="B7" s="25">
        <f>SUM(C7:D7)</f>
        <v>8</v>
      </c>
      <c r="C7" s="25">
        <f>SUM(AC5,F7,I7)-SUM(L7,O7,R7)</f>
        <v>4</v>
      </c>
      <c r="D7" s="25">
        <f>SUM(AC6,G7,J7)-SUM(M7,P7,S7)</f>
        <v>4</v>
      </c>
      <c r="E7" s="27">
        <f t="shared" ref="E7:E30" si="0">SUM(F7:G7)</f>
        <v>1</v>
      </c>
      <c r="F7" s="25">
        <v>0</v>
      </c>
      <c r="G7" s="26">
        <v>1</v>
      </c>
      <c r="H7" s="27">
        <f t="shared" ref="H7:H8" si="1">SUM(I7:J7)</f>
        <v>0</v>
      </c>
      <c r="I7" s="25">
        <v>0</v>
      </c>
      <c r="J7" s="26">
        <v>0</v>
      </c>
      <c r="K7" s="28">
        <f t="shared" ref="K7:K9" si="2">SUM(L7:M7)</f>
        <v>1</v>
      </c>
      <c r="L7" s="25">
        <v>1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8</v>
      </c>
    </row>
    <row r="8" spans="1:29" s="2" customFormat="1" ht="15.95" customHeight="1">
      <c r="A8" s="24">
        <v>2</v>
      </c>
      <c r="B8" s="25">
        <f t="shared" ref="B8:B9" si="6">SUM(C8:D8)</f>
        <v>8</v>
      </c>
      <c r="C8" s="25">
        <f t="shared" ref="C8:D8" si="7">SUM(C7,F8,I8)-SUM(L8,O8,R8)</f>
        <v>4</v>
      </c>
      <c r="D8" s="26">
        <f t="shared" si="7"/>
        <v>4</v>
      </c>
      <c r="E8" s="27">
        <f t="shared" si="0"/>
        <v>0</v>
      </c>
      <c r="F8" s="25">
        <v>0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8</v>
      </c>
      <c r="C9" s="25">
        <f>SUM(C8,F9,I9)-SUM(L9,O9,R9)</f>
        <v>4</v>
      </c>
      <c r="D9" s="25">
        <f>SUM(D8,G9,J9)-SUM(M9,P9,S9)</f>
        <v>4</v>
      </c>
      <c r="E9" s="27">
        <f t="shared" si="0"/>
        <v>0</v>
      </c>
      <c r="F9" s="25">
        <v>0</v>
      </c>
      <c r="G9" s="26">
        <v>0</v>
      </c>
      <c r="H9" s="27">
        <v>0</v>
      </c>
      <c r="I9" s="25">
        <v>0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0</v>
      </c>
      <c r="O9" s="25">
        <v>0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24</v>
      </c>
      <c r="C10" s="108">
        <f t="shared" si="9"/>
        <v>12</v>
      </c>
      <c r="D10" s="108">
        <f t="shared" si="9"/>
        <v>12</v>
      </c>
      <c r="E10" s="108">
        <f t="shared" si="9"/>
        <v>1</v>
      </c>
      <c r="F10" s="108">
        <f t="shared" si="9"/>
        <v>0</v>
      </c>
      <c r="G10" s="108">
        <f t="shared" si="9"/>
        <v>1</v>
      </c>
      <c r="H10" s="108">
        <f t="shared" si="9"/>
        <v>0</v>
      </c>
      <c r="I10" s="108">
        <f t="shared" si="9"/>
        <v>0</v>
      </c>
      <c r="J10" s="108">
        <f t="shared" si="9"/>
        <v>0</v>
      </c>
      <c r="K10" s="108">
        <f t="shared" si="9"/>
        <v>1</v>
      </c>
      <c r="L10" s="108">
        <f t="shared" si="9"/>
        <v>1</v>
      </c>
      <c r="M10" s="108">
        <f t="shared" si="9"/>
        <v>0</v>
      </c>
      <c r="N10" s="108">
        <f t="shared" si="9"/>
        <v>0</v>
      </c>
      <c r="O10" s="108">
        <f t="shared" si="9"/>
        <v>0</v>
      </c>
      <c r="P10" s="108">
        <f t="shared" si="9"/>
        <v>0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0</v>
      </c>
      <c r="U10" s="108">
        <f t="shared" si="9"/>
        <v>0</v>
      </c>
      <c r="V10" s="108">
        <f t="shared" si="9"/>
        <v>0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8</v>
      </c>
      <c r="C11" s="25">
        <f>SUM(C9,F11,I11)-SUM(L11,O11,R11)</f>
        <v>3</v>
      </c>
      <c r="D11" s="25">
        <f>SUM(D9,G11,J11)-SUM(M11,P11,S11)</f>
        <v>5</v>
      </c>
      <c r="E11" s="27">
        <f t="shared" si="0"/>
        <v>2</v>
      </c>
      <c r="F11" s="25">
        <v>1</v>
      </c>
      <c r="G11" s="26">
        <v>1</v>
      </c>
      <c r="H11" s="27">
        <f t="shared" ref="H11:H17" si="11">SUM(I11:J11)</f>
        <v>0</v>
      </c>
      <c r="I11" s="25">
        <v>0</v>
      </c>
      <c r="J11" s="26">
        <v>0</v>
      </c>
      <c r="K11" s="28">
        <f t="shared" ref="K11:K17" si="12">SUM(L11:M11)</f>
        <v>2</v>
      </c>
      <c r="L11" s="25">
        <v>2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3">SUM(C12:D12)</f>
        <v>5</v>
      </c>
      <c r="C12" s="25">
        <f t="shared" ref="C12:D17" si="14">SUM(C11,F12,I12)-SUM(L12,O12,R12)</f>
        <v>2</v>
      </c>
      <c r="D12" s="26">
        <f t="shared" si="14"/>
        <v>3</v>
      </c>
      <c r="E12" s="27">
        <f t="shared" si="0"/>
        <v>0</v>
      </c>
      <c r="F12" s="25">
        <v>0</v>
      </c>
      <c r="G12" s="26">
        <v>0</v>
      </c>
      <c r="H12" s="27">
        <f t="shared" si="11"/>
        <v>0</v>
      </c>
      <c r="I12" s="25">
        <v>0</v>
      </c>
      <c r="J12" s="26">
        <v>0</v>
      </c>
      <c r="K12" s="27">
        <f t="shared" si="12"/>
        <v>3</v>
      </c>
      <c r="L12" s="25">
        <v>1</v>
      </c>
      <c r="M12" s="25">
        <v>2</v>
      </c>
      <c r="N12" s="25">
        <f t="shared" si="3"/>
        <v>0</v>
      </c>
      <c r="O12" s="25">
        <v>0</v>
      </c>
      <c r="P12" s="25">
        <v>0</v>
      </c>
      <c r="Q12" s="31">
        <f t="shared" ref="Q12:Q17" si="15">SUM(R12:S12)</f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5</v>
      </c>
      <c r="C13" s="25">
        <f t="shared" si="14"/>
        <v>2</v>
      </c>
      <c r="D13" s="26">
        <f t="shared" si="14"/>
        <v>3</v>
      </c>
      <c r="E13" s="27">
        <f t="shared" si="0"/>
        <v>1</v>
      </c>
      <c r="F13" s="25">
        <v>1</v>
      </c>
      <c r="G13" s="26">
        <v>0</v>
      </c>
      <c r="H13" s="27">
        <f t="shared" si="11"/>
        <v>0</v>
      </c>
      <c r="I13" s="25">
        <v>0</v>
      </c>
      <c r="J13" s="26">
        <v>0</v>
      </c>
      <c r="K13" s="28">
        <f t="shared" si="12"/>
        <v>1</v>
      </c>
      <c r="L13" s="25">
        <v>1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15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5</v>
      </c>
      <c r="C14" s="25">
        <f t="shared" si="14"/>
        <v>2</v>
      </c>
      <c r="D14" s="26">
        <f t="shared" si="14"/>
        <v>3</v>
      </c>
      <c r="E14" s="27">
        <f t="shared" si="0"/>
        <v>0</v>
      </c>
      <c r="F14" s="25">
        <v>0</v>
      </c>
      <c r="G14" s="26">
        <v>0</v>
      </c>
      <c r="H14" s="27">
        <f t="shared" si="11"/>
        <v>0</v>
      </c>
      <c r="I14" s="25">
        <v>0</v>
      </c>
      <c r="J14" s="26">
        <v>0</v>
      </c>
      <c r="K14" s="27">
        <f t="shared" si="12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5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3"/>
        <v>5</v>
      </c>
      <c r="C15" s="25">
        <f t="shared" si="14"/>
        <v>2</v>
      </c>
      <c r="D15" s="26">
        <f t="shared" si="14"/>
        <v>3</v>
      </c>
      <c r="E15" s="27">
        <f t="shared" si="0"/>
        <v>0</v>
      </c>
      <c r="F15" s="25">
        <v>0</v>
      </c>
      <c r="G15" s="26">
        <v>0</v>
      </c>
      <c r="H15" s="27">
        <f t="shared" si="11"/>
        <v>0</v>
      </c>
      <c r="I15" s="25">
        <v>0</v>
      </c>
      <c r="J15" s="26">
        <v>0</v>
      </c>
      <c r="K15" s="28">
        <f t="shared" si="12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5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3"/>
        <v>6</v>
      </c>
      <c r="C16" s="25">
        <f t="shared" si="14"/>
        <v>3</v>
      </c>
      <c r="D16" s="26">
        <f t="shared" si="14"/>
        <v>3</v>
      </c>
      <c r="E16" s="27">
        <f t="shared" si="0"/>
        <v>0</v>
      </c>
      <c r="F16" s="25">
        <v>0</v>
      </c>
      <c r="G16" s="26">
        <v>0</v>
      </c>
      <c r="H16" s="27">
        <f t="shared" si="11"/>
        <v>1</v>
      </c>
      <c r="I16" s="25">
        <v>1</v>
      </c>
      <c r="J16" s="26">
        <v>0</v>
      </c>
      <c r="K16" s="27">
        <f t="shared" si="12"/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31">
        <f t="shared" si="15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3"/>
        <v>6</v>
      </c>
      <c r="C17" s="25">
        <f t="shared" si="14"/>
        <v>3</v>
      </c>
      <c r="D17" s="26">
        <f t="shared" si="14"/>
        <v>3</v>
      </c>
      <c r="E17" s="27">
        <f>SUM(F17:G17)</f>
        <v>0</v>
      </c>
      <c r="F17" s="25">
        <v>0</v>
      </c>
      <c r="G17" s="26">
        <v>0</v>
      </c>
      <c r="H17" s="27">
        <f t="shared" si="11"/>
        <v>0</v>
      </c>
      <c r="I17" s="25">
        <v>0</v>
      </c>
      <c r="J17" s="26">
        <v>0</v>
      </c>
      <c r="K17" s="27">
        <f t="shared" si="12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15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40</v>
      </c>
      <c r="C18" s="108">
        <f t="shared" si="16"/>
        <v>17</v>
      </c>
      <c r="D18" s="108">
        <f t="shared" si="16"/>
        <v>23</v>
      </c>
      <c r="E18" s="110">
        <f t="shared" si="16"/>
        <v>3</v>
      </c>
      <c r="F18" s="108">
        <f t="shared" si="16"/>
        <v>2</v>
      </c>
      <c r="G18" s="108">
        <f t="shared" si="16"/>
        <v>1</v>
      </c>
      <c r="H18" s="108">
        <f t="shared" si="16"/>
        <v>1</v>
      </c>
      <c r="I18" s="108">
        <f t="shared" si="16"/>
        <v>1</v>
      </c>
      <c r="J18" s="108">
        <f t="shared" si="16"/>
        <v>0</v>
      </c>
      <c r="K18" s="110">
        <f t="shared" si="16"/>
        <v>6</v>
      </c>
      <c r="L18" s="110">
        <f t="shared" si="16"/>
        <v>4</v>
      </c>
      <c r="M18" s="110">
        <f t="shared" si="16"/>
        <v>2</v>
      </c>
      <c r="N18" s="108">
        <f t="shared" si="16"/>
        <v>0</v>
      </c>
      <c r="O18" s="108">
        <f t="shared" si="16"/>
        <v>0</v>
      </c>
      <c r="P18" s="108">
        <f t="shared" si="16"/>
        <v>0</v>
      </c>
      <c r="Q18" s="108">
        <f t="shared" ref="Q18:V18" si="17">SUM(Q11:Q17)</f>
        <v>0</v>
      </c>
      <c r="R18" s="108">
        <f t="shared" si="17"/>
        <v>0</v>
      </c>
      <c r="S18" s="108">
        <f t="shared" si="17"/>
        <v>0</v>
      </c>
      <c r="T18" s="108">
        <f t="shared" si="17"/>
        <v>0</v>
      </c>
      <c r="U18" s="108">
        <f t="shared" si="17"/>
        <v>0</v>
      </c>
      <c r="V18" s="108">
        <f t="shared" si="17"/>
        <v>0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7</v>
      </c>
      <c r="C19" s="25">
        <f>SUM(C17,F19,I19)-SUM(L19,O19,R19)</f>
        <v>4</v>
      </c>
      <c r="D19" s="26">
        <f>SUM(D17,G19,J19)-SUM(M19,P19,S19)</f>
        <v>3</v>
      </c>
      <c r="E19" s="27">
        <f t="shared" si="0"/>
        <v>0</v>
      </c>
      <c r="F19" s="25">
        <v>0</v>
      </c>
      <c r="G19" s="26">
        <v>0</v>
      </c>
      <c r="H19" s="27">
        <f t="shared" ref="H19:H25" si="18">SUM(I19:J19)</f>
        <v>1</v>
      </c>
      <c r="I19" s="25">
        <v>1</v>
      </c>
      <c r="J19" s="26">
        <v>0</v>
      </c>
      <c r="K19" s="27">
        <f>SUM(L19:M19)</f>
        <v>0</v>
      </c>
      <c r="L19" s="25">
        <v>0</v>
      </c>
      <c r="M19" s="25">
        <v>0</v>
      </c>
      <c r="N19" s="27">
        <f t="shared" ref="N19:N30" si="19">SUM(O19:P19)</f>
        <v>0</v>
      </c>
      <c r="O19" s="25">
        <v>0</v>
      </c>
      <c r="P19" s="25">
        <v>0</v>
      </c>
      <c r="Q19" s="31">
        <f t="shared" ref="Q19:Q25" si="20">SUM(R19:S19)</f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ref="W19:W25" si="21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2">SUM(C20:D20)</f>
        <v>7</v>
      </c>
      <c r="C20" s="25">
        <f t="shared" ref="C20:D25" si="23">SUM(C19,F20,I20)-SUM(L20,O20,R20)</f>
        <v>4</v>
      </c>
      <c r="D20" s="26">
        <f t="shared" si="23"/>
        <v>3</v>
      </c>
      <c r="E20" s="27">
        <f t="shared" si="0"/>
        <v>0</v>
      </c>
      <c r="F20" s="25">
        <v>0</v>
      </c>
      <c r="G20" s="26">
        <v>0</v>
      </c>
      <c r="H20" s="27">
        <f t="shared" si="18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9"/>
        <v>0</v>
      </c>
      <c r="O20" s="25">
        <v>0</v>
      </c>
      <c r="P20" s="25">
        <v>0</v>
      </c>
      <c r="Q20" s="31">
        <f t="shared" si="20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21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2"/>
        <v>7</v>
      </c>
      <c r="C21" s="25">
        <f t="shared" si="23"/>
        <v>4</v>
      </c>
      <c r="D21" s="26">
        <f t="shared" si="23"/>
        <v>3</v>
      </c>
      <c r="E21" s="27">
        <f t="shared" si="0"/>
        <v>0</v>
      </c>
      <c r="F21" s="25">
        <v>0</v>
      </c>
      <c r="G21" s="26">
        <v>0</v>
      </c>
      <c r="H21" s="27">
        <f t="shared" si="18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19"/>
        <v>0</v>
      </c>
      <c r="O21" s="25">
        <v>0</v>
      </c>
      <c r="P21" s="25">
        <v>0</v>
      </c>
      <c r="Q21" s="32">
        <f t="shared" si="20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21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2"/>
        <v>6</v>
      </c>
      <c r="C22" s="25">
        <f t="shared" si="23"/>
        <v>3</v>
      </c>
      <c r="D22" s="26">
        <f t="shared" si="23"/>
        <v>3</v>
      </c>
      <c r="E22" s="27">
        <f t="shared" si="0"/>
        <v>0</v>
      </c>
      <c r="F22" s="25">
        <v>0</v>
      </c>
      <c r="G22" s="26">
        <v>0</v>
      </c>
      <c r="H22" s="27">
        <f t="shared" si="18"/>
        <v>0</v>
      </c>
      <c r="I22" s="25">
        <v>0</v>
      </c>
      <c r="J22" s="26">
        <v>0</v>
      </c>
      <c r="K22" s="27">
        <f t="shared" ref="K22:K30" si="24">SUM(L22:M22)</f>
        <v>1</v>
      </c>
      <c r="L22" s="25">
        <v>1</v>
      </c>
      <c r="M22" s="25">
        <v>0</v>
      </c>
      <c r="N22" s="25">
        <f t="shared" si="19"/>
        <v>0</v>
      </c>
      <c r="O22" s="25">
        <v>0</v>
      </c>
      <c r="P22" s="25">
        <v>0</v>
      </c>
      <c r="Q22" s="31">
        <f t="shared" si="20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21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2"/>
        <v>7</v>
      </c>
      <c r="C23" s="25">
        <f t="shared" si="23"/>
        <v>3</v>
      </c>
      <c r="D23" s="26">
        <f t="shared" si="23"/>
        <v>4</v>
      </c>
      <c r="E23" s="27">
        <f t="shared" si="0"/>
        <v>1</v>
      </c>
      <c r="F23" s="25">
        <v>0</v>
      </c>
      <c r="G23" s="26">
        <v>1</v>
      </c>
      <c r="H23" s="28">
        <f t="shared" si="18"/>
        <v>0</v>
      </c>
      <c r="I23" s="25">
        <v>0</v>
      </c>
      <c r="J23" s="26">
        <v>0</v>
      </c>
      <c r="K23" s="27">
        <f t="shared" si="24"/>
        <v>0</v>
      </c>
      <c r="L23" s="25">
        <v>0</v>
      </c>
      <c r="M23" s="25">
        <v>0</v>
      </c>
      <c r="N23" s="25">
        <f t="shared" si="19"/>
        <v>0</v>
      </c>
      <c r="O23" s="25">
        <v>0</v>
      </c>
      <c r="P23" s="25">
        <v>0</v>
      </c>
      <c r="Q23" s="32">
        <f t="shared" si="20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21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2"/>
        <v>9</v>
      </c>
      <c r="C24" s="25">
        <f t="shared" si="23"/>
        <v>4</v>
      </c>
      <c r="D24" s="26">
        <f t="shared" si="23"/>
        <v>5</v>
      </c>
      <c r="E24" s="27">
        <f t="shared" si="0"/>
        <v>1</v>
      </c>
      <c r="F24" s="25">
        <v>1</v>
      </c>
      <c r="G24" s="26">
        <v>0</v>
      </c>
      <c r="H24" s="28">
        <f t="shared" si="18"/>
        <v>1</v>
      </c>
      <c r="I24" s="25">
        <v>0</v>
      </c>
      <c r="J24" s="26">
        <v>1</v>
      </c>
      <c r="K24" s="27">
        <f t="shared" si="24"/>
        <v>0</v>
      </c>
      <c r="L24" s="25">
        <v>0</v>
      </c>
      <c r="M24" s="25">
        <v>0</v>
      </c>
      <c r="N24" s="25">
        <f t="shared" si="19"/>
        <v>0</v>
      </c>
      <c r="O24" s="25">
        <v>0</v>
      </c>
      <c r="P24" s="25">
        <v>0</v>
      </c>
      <c r="Q24" s="32">
        <f t="shared" si="20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21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2"/>
        <v>10</v>
      </c>
      <c r="C25" s="25">
        <f t="shared" si="23"/>
        <v>4</v>
      </c>
      <c r="D25" s="26">
        <f t="shared" si="23"/>
        <v>6</v>
      </c>
      <c r="E25" s="27">
        <f t="shared" si="0"/>
        <v>0</v>
      </c>
      <c r="F25" s="25">
        <v>0</v>
      </c>
      <c r="G25" s="26">
        <v>0</v>
      </c>
      <c r="H25" s="28">
        <f t="shared" si="18"/>
        <v>1</v>
      </c>
      <c r="I25" s="25">
        <v>0</v>
      </c>
      <c r="J25" s="26">
        <v>1</v>
      </c>
      <c r="K25" s="27">
        <f t="shared" si="24"/>
        <v>0</v>
      </c>
      <c r="L25" s="25">
        <v>0</v>
      </c>
      <c r="M25" s="25">
        <v>0</v>
      </c>
      <c r="N25" s="25">
        <f t="shared" si="19"/>
        <v>0</v>
      </c>
      <c r="O25" s="25">
        <v>0</v>
      </c>
      <c r="P25" s="25">
        <v>0</v>
      </c>
      <c r="Q25" s="32">
        <f t="shared" si="20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1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53</v>
      </c>
      <c r="C26" s="111">
        <f>SUM(C19:C25)</f>
        <v>26</v>
      </c>
      <c r="D26" s="111">
        <f>SUM(D19:D25)</f>
        <v>27</v>
      </c>
      <c r="E26" s="110">
        <f t="shared" ref="E26:Y26" si="25">SUM(E19:E25)</f>
        <v>2</v>
      </c>
      <c r="F26" s="111">
        <f t="shared" si="25"/>
        <v>1</v>
      </c>
      <c r="G26" s="111">
        <f t="shared" si="25"/>
        <v>1</v>
      </c>
      <c r="H26" s="110">
        <f t="shared" si="25"/>
        <v>3</v>
      </c>
      <c r="I26" s="111">
        <f t="shared" si="25"/>
        <v>1</v>
      </c>
      <c r="J26" s="111">
        <f t="shared" si="25"/>
        <v>2</v>
      </c>
      <c r="K26" s="110">
        <f t="shared" si="25"/>
        <v>1</v>
      </c>
      <c r="L26" s="111">
        <f t="shared" si="25"/>
        <v>1</v>
      </c>
      <c r="M26" s="111">
        <f t="shared" si="25"/>
        <v>0</v>
      </c>
      <c r="N26" s="110">
        <f>SUM(N19:N25)</f>
        <v>0</v>
      </c>
      <c r="O26" s="111">
        <f t="shared" si="25"/>
        <v>0</v>
      </c>
      <c r="P26" s="111">
        <f t="shared" si="25"/>
        <v>0</v>
      </c>
      <c r="Q26" s="110">
        <f t="shared" si="25"/>
        <v>0</v>
      </c>
      <c r="R26" s="111">
        <f t="shared" si="25"/>
        <v>0</v>
      </c>
      <c r="S26" s="111">
        <f t="shared" si="25"/>
        <v>0</v>
      </c>
      <c r="T26" s="110">
        <f t="shared" si="25"/>
        <v>0</v>
      </c>
      <c r="U26" s="111">
        <f t="shared" si="25"/>
        <v>0</v>
      </c>
      <c r="V26" s="111">
        <f t="shared" si="25"/>
        <v>0</v>
      </c>
      <c r="W26" s="110">
        <f t="shared" si="25"/>
        <v>0</v>
      </c>
      <c r="X26" s="111">
        <f t="shared" si="25"/>
        <v>0</v>
      </c>
      <c r="Y26" s="111">
        <f t="shared" si="25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6">SUM(C27:D27)</f>
        <v>11</v>
      </c>
      <c r="C27" s="25">
        <f>SUM(C25,F27,I27)-SUM(L27,O27,R27)</f>
        <v>4</v>
      </c>
      <c r="D27" s="26">
        <f>SUM(D25,G27,J27)-SUM(M27,P27,S27)</f>
        <v>7</v>
      </c>
      <c r="E27" s="27">
        <f t="shared" si="0"/>
        <v>1</v>
      </c>
      <c r="F27" s="25">
        <v>0</v>
      </c>
      <c r="G27" s="26">
        <v>1</v>
      </c>
      <c r="H27" s="28">
        <f t="shared" ref="H27:H33" si="27">SUM(I27:J27)</f>
        <v>0</v>
      </c>
      <c r="I27" s="25">
        <v>0</v>
      </c>
      <c r="J27" s="26">
        <v>0</v>
      </c>
      <c r="K27" s="27">
        <f t="shared" si="24"/>
        <v>0</v>
      </c>
      <c r="L27" s="25">
        <v>0</v>
      </c>
      <c r="M27" s="25">
        <v>0</v>
      </c>
      <c r="N27" s="25">
        <f t="shared" si="19"/>
        <v>0</v>
      </c>
      <c r="O27" s="25">
        <v>0</v>
      </c>
      <c r="P27" s="25">
        <v>0</v>
      </c>
      <c r="Q27" s="32">
        <f t="shared" ref="Q27:Q33" si="28">SUM(R27:S27)</f>
        <v>0</v>
      </c>
      <c r="R27" s="25">
        <v>0</v>
      </c>
      <c r="S27" s="25">
        <v>0</v>
      </c>
      <c r="T27" s="25">
        <f t="shared" si="8"/>
        <v>0</v>
      </c>
      <c r="U27" s="28">
        <v>0</v>
      </c>
      <c r="V27" s="25">
        <v>0</v>
      </c>
      <c r="W27" s="29">
        <f t="shared" ref="W27:W33" si="29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6"/>
        <v>11</v>
      </c>
      <c r="C28" s="25">
        <f t="shared" ref="C28:D33" si="30">SUM(C27,F28,I28)-SUM(L28,O28,R28)</f>
        <v>4</v>
      </c>
      <c r="D28" s="26">
        <f t="shared" si="30"/>
        <v>7</v>
      </c>
      <c r="E28" s="27">
        <f t="shared" si="0"/>
        <v>0</v>
      </c>
      <c r="F28" s="25">
        <v>0</v>
      </c>
      <c r="G28" s="26">
        <v>0</v>
      </c>
      <c r="H28" s="28">
        <f t="shared" si="27"/>
        <v>2</v>
      </c>
      <c r="I28" s="25">
        <v>1</v>
      </c>
      <c r="J28" s="26">
        <v>1</v>
      </c>
      <c r="K28" s="27">
        <f t="shared" si="24"/>
        <v>2</v>
      </c>
      <c r="L28" s="25">
        <v>1</v>
      </c>
      <c r="M28" s="26">
        <v>1</v>
      </c>
      <c r="N28" s="25">
        <f t="shared" si="19"/>
        <v>0</v>
      </c>
      <c r="O28" s="25">
        <v>0</v>
      </c>
      <c r="P28" s="26">
        <v>0</v>
      </c>
      <c r="Q28" s="27">
        <f t="shared" si="28"/>
        <v>0</v>
      </c>
      <c r="R28" s="25">
        <v>0</v>
      </c>
      <c r="S28" s="26">
        <v>0</v>
      </c>
      <c r="T28" s="25">
        <f t="shared" si="8"/>
        <v>0</v>
      </c>
      <c r="U28" s="25">
        <v>0</v>
      </c>
      <c r="V28" s="26">
        <v>0</v>
      </c>
      <c r="W28" s="29">
        <f t="shared" si="29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6"/>
        <v>11</v>
      </c>
      <c r="C29" s="25">
        <f t="shared" si="30"/>
        <v>4</v>
      </c>
      <c r="D29" s="26">
        <f t="shared" si="30"/>
        <v>7</v>
      </c>
      <c r="E29" s="27">
        <f t="shared" si="0"/>
        <v>0</v>
      </c>
      <c r="F29" s="25">
        <v>0</v>
      </c>
      <c r="G29" s="26">
        <v>0</v>
      </c>
      <c r="H29" s="28">
        <f t="shared" si="27"/>
        <v>1</v>
      </c>
      <c r="I29" s="25">
        <v>0</v>
      </c>
      <c r="J29" s="26">
        <v>1</v>
      </c>
      <c r="K29" s="27">
        <f t="shared" si="24"/>
        <v>0</v>
      </c>
      <c r="L29" s="25">
        <v>0</v>
      </c>
      <c r="M29" s="25">
        <v>0</v>
      </c>
      <c r="N29" s="25">
        <f t="shared" si="19"/>
        <v>0</v>
      </c>
      <c r="O29" s="25">
        <v>0</v>
      </c>
      <c r="P29" s="26">
        <v>0</v>
      </c>
      <c r="Q29" s="27">
        <f t="shared" si="28"/>
        <v>1</v>
      </c>
      <c r="R29" s="25">
        <v>0</v>
      </c>
      <c r="S29" s="25">
        <v>1</v>
      </c>
      <c r="T29" s="25">
        <f t="shared" si="8"/>
        <v>3</v>
      </c>
      <c r="U29" s="25">
        <v>0</v>
      </c>
      <c r="V29" s="26">
        <v>3</v>
      </c>
      <c r="W29" s="29">
        <f t="shared" si="29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6"/>
        <v>9</v>
      </c>
      <c r="C30" s="25">
        <f t="shared" si="30"/>
        <v>3</v>
      </c>
      <c r="D30" s="26">
        <f t="shared" si="30"/>
        <v>6</v>
      </c>
      <c r="E30" s="27">
        <f t="shared" si="0"/>
        <v>1</v>
      </c>
      <c r="F30" s="25">
        <v>1</v>
      </c>
      <c r="G30" s="26">
        <v>0</v>
      </c>
      <c r="H30" s="28">
        <f t="shared" si="27"/>
        <v>0</v>
      </c>
      <c r="I30" s="25">
        <v>0</v>
      </c>
      <c r="J30" s="26">
        <v>0</v>
      </c>
      <c r="K30" s="27">
        <f t="shared" si="24"/>
        <v>3</v>
      </c>
      <c r="L30" s="25">
        <v>2</v>
      </c>
      <c r="M30" s="25">
        <v>1</v>
      </c>
      <c r="N30" s="25">
        <f t="shared" si="19"/>
        <v>0</v>
      </c>
      <c r="O30" s="25">
        <v>0</v>
      </c>
      <c r="P30" s="26">
        <v>0</v>
      </c>
      <c r="Q30" s="31">
        <f t="shared" si="28"/>
        <v>0</v>
      </c>
      <c r="R30" s="25">
        <v>0</v>
      </c>
      <c r="S30" s="25">
        <v>0</v>
      </c>
      <c r="T30" s="25">
        <f t="shared" si="8"/>
        <v>0</v>
      </c>
      <c r="U30" s="25">
        <v>0</v>
      </c>
      <c r="V30" s="26">
        <v>0</v>
      </c>
      <c r="W30" s="29">
        <f t="shared" si="29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6"/>
        <v>9</v>
      </c>
      <c r="C31" s="25">
        <f t="shared" si="30"/>
        <v>3</v>
      </c>
      <c r="D31" s="26">
        <f t="shared" si="30"/>
        <v>6</v>
      </c>
      <c r="E31" s="27">
        <f>SUM(F31:G31)</f>
        <v>0</v>
      </c>
      <c r="F31" s="25">
        <v>0</v>
      </c>
      <c r="G31" s="26">
        <v>0</v>
      </c>
      <c r="H31" s="28">
        <f t="shared" si="27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 t="shared" si="28"/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9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6"/>
        <v>11</v>
      </c>
      <c r="C32" s="25">
        <f t="shared" si="30"/>
        <v>4</v>
      </c>
      <c r="D32" s="26">
        <f t="shared" si="30"/>
        <v>7</v>
      </c>
      <c r="E32" s="27">
        <f>SUM(F32:G32)</f>
        <v>1</v>
      </c>
      <c r="F32" s="25">
        <v>1</v>
      </c>
      <c r="G32" s="26">
        <v>0</v>
      </c>
      <c r="H32" s="28">
        <f t="shared" si="27"/>
        <v>1</v>
      </c>
      <c r="I32" s="25">
        <v>0</v>
      </c>
      <c r="J32" s="26">
        <v>1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 t="shared" si="28"/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9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6"/>
        <v>13</v>
      </c>
      <c r="C33" s="25">
        <f t="shared" si="30"/>
        <v>5</v>
      </c>
      <c r="D33" s="26">
        <f t="shared" si="30"/>
        <v>8</v>
      </c>
      <c r="E33" s="27">
        <f>SUM(F33:G33)</f>
        <v>2</v>
      </c>
      <c r="F33" s="25">
        <v>1</v>
      </c>
      <c r="G33" s="26">
        <v>1</v>
      </c>
      <c r="H33" s="28">
        <f t="shared" si="27"/>
        <v>0</v>
      </c>
      <c r="I33" s="25">
        <v>0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0</v>
      </c>
      <c r="O33" s="25">
        <v>0</v>
      </c>
      <c r="P33" s="26">
        <v>0</v>
      </c>
      <c r="Q33" s="31">
        <f t="shared" si="28"/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29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31">SUM(B27:B33)</f>
        <v>75</v>
      </c>
      <c r="C34" s="110">
        <f t="shared" si="31"/>
        <v>27</v>
      </c>
      <c r="D34" s="110">
        <f t="shared" si="31"/>
        <v>48</v>
      </c>
      <c r="E34" s="110">
        <f t="shared" si="31"/>
        <v>5</v>
      </c>
      <c r="F34" s="111">
        <f t="shared" si="31"/>
        <v>3</v>
      </c>
      <c r="G34" s="111">
        <f t="shared" si="31"/>
        <v>2</v>
      </c>
      <c r="H34" s="110">
        <f t="shared" si="31"/>
        <v>4</v>
      </c>
      <c r="I34" s="111">
        <f t="shared" si="31"/>
        <v>1</v>
      </c>
      <c r="J34" s="111">
        <f t="shared" si="31"/>
        <v>3</v>
      </c>
      <c r="K34" s="110">
        <f t="shared" si="31"/>
        <v>5</v>
      </c>
      <c r="L34" s="111">
        <f t="shared" si="31"/>
        <v>3</v>
      </c>
      <c r="M34" s="111">
        <f t="shared" si="31"/>
        <v>2</v>
      </c>
      <c r="N34" s="110">
        <f t="shared" si="31"/>
        <v>0</v>
      </c>
      <c r="O34" s="111">
        <f t="shared" si="31"/>
        <v>0</v>
      </c>
      <c r="P34" s="111">
        <f t="shared" si="31"/>
        <v>0</v>
      </c>
      <c r="Q34" s="110">
        <f t="shared" si="31"/>
        <v>1</v>
      </c>
      <c r="R34" s="111">
        <f t="shared" si="31"/>
        <v>0</v>
      </c>
      <c r="S34" s="111">
        <f t="shared" si="31"/>
        <v>1</v>
      </c>
      <c r="T34" s="110">
        <f t="shared" si="31"/>
        <v>3</v>
      </c>
      <c r="U34" s="111">
        <f t="shared" si="31"/>
        <v>0</v>
      </c>
      <c r="V34" s="111">
        <f t="shared" si="31"/>
        <v>3</v>
      </c>
      <c r="W34" s="110">
        <f t="shared" si="31"/>
        <v>0</v>
      </c>
      <c r="X34" s="111">
        <f t="shared" si="31"/>
        <v>0</v>
      </c>
      <c r="Y34" s="111">
        <f t="shared" si="31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2">SUM(C35:D35)</f>
        <v>14</v>
      </c>
      <c r="C35" s="25">
        <f>SUM(C33,F35,I35)-SUM(L35,O35,R35)</f>
        <v>5</v>
      </c>
      <c r="D35" s="26">
        <f>SUM(D33,G35,J35)-SUM(M35,P35,S35)</f>
        <v>9</v>
      </c>
      <c r="E35" s="27">
        <f t="shared" ref="E35:E41" si="33">SUM(F35:G35)</f>
        <v>0</v>
      </c>
      <c r="F35" s="25">
        <v>0</v>
      </c>
      <c r="G35" s="26">
        <v>0</v>
      </c>
      <c r="H35" s="28">
        <f t="shared" ref="H35:H39" si="34">SUM(I35:J35)</f>
        <v>1</v>
      </c>
      <c r="I35" s="25">
        <v>0</v>
      </c>
      <c r="J35" s="26">
        <v>1</v>
      </c>
      <c r="K35" s="27">
        <f t="shared" ref="K35:K41" si="35">SUM(L35:M35)</f>
        <v>0</v>
      </c>
      <c r="L35" s="25">
        <v>0</v>
      </c>
      <c r="M35" s="25">
        <v>0</v>
      </c>
      <c r="N35" s="25">
        <f t="shared" ref="N35:N41" si="36">SUM(O35:P35)</f>
        <v>0</v>
      </c>
      <c r="O35" s="25">
        <v>0</v>
      </c>
      <c r="P35" s="26">
        <v>0</v>
      </c>
      <c r="Q35" s="31">
        <v>0</v>
      </c>
      <c r="R35" s="25">
        <v>0</v>
      </c>
      <c r="S35" s="25">
        <v>0</v>
      </c>
      <c r="T35" s="25">
        <v>0</v>
      </c>
      <c r="U35" s="25">
        <v>0</v>
      </c>
      <c r="V35" s="26">
        <v>0</v>
      </c>
      <c r="W35" s="29">
        <f t="shared" ref="W35:W39" si="37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2"/>
        <v>12</v>
      </c>
      <c r="C36" s="25">
        <f t="shared" ref="C36:D39" si="38">SUM(C35,F36,I36)-SUM(L36,O36,R36)</f>
        <v>4</v>
      </c>
      <c r="D36" s="26">
        <f t="shared" si="38"/>
        <v>8</v>
      </c>
      <c r="E36" s="27">
        <f t="shared" si="33"/>
        <v>3</v>
      </c>
      <c r="F36" s="25">
        <v>1</v>
      </c>
      <c r="G36" s="26">
        <v>2</v>
      </c>
      <c r="H36" s="28">
        <f t="shared" si="34"/>
        <v>0</v>
      </c>
      <c r="I36" s="25">
        <v>0</v>
      </c>
      <c r="J36" s="26">
        <v>0</v>
      </c>
      <c r="K36" s="27">
        <f t="shared" si="35"/>
        <v>4</v>
      </c>
      <c r="L36" s="25">
        <v>1</v>
      </c>
      <c r="M36" s="25">
        <v>3</v>
      </c>
      <c r="N36" s="25">
        <f t="shared" si="36"/>
        <v>0</v>
      </c>
      <c r="O36" s="25">
        <v>0</v>
      </c>
      <c r="P36" s="26">
        <v>0</v>
      </c>
      <c r="Q36" s="31">
        <f t="shared" ref="Q36:Q41" si="39">SUM(R36:S36)</f>
        <v>1</v>
      </c>
      <c r="R36" s="25">
        <v>1</v>
      </c>
      <c r="S36" s="25">
        <v>0</v>
      </c>
      <c r="T36" s="25">
        <f t="shared" ref="T36:T41" si="40">SUM(U36:V36)</f>
        <v>2</v>
      </c>
      <c r="U36" s="25">
        <v>2</v>
      </c>
      <c r="V36" s="26">
        <v>0</v>
      </c>
      <c r="W36" s="29">
        <f t="shared" si="37"/>
        <v>0</v>
      </c>
      <c r="X36" s="28"/>
      <c r="Y36" s="25"/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2"/>
        <v>9</v>
      </c>
      <c r="C37" s="25">
        <f t="shared" si="38"/>
        <v>3</v>
      </c>
      <c r="D37" s="26">
        <f t="shared" si="38"/>
        <v>6</v>
      </c>
      <c r="E37" s="27">
        <f t="shared" si="33"/>
        <v>0</v>
      </c>
      <c r="F37" s="25">
        <v>0</v>
      </c>
      <c r="G37" s="26">
        <v>0</v>
      </c>
      <c r="H37" s="28">
        <f t="shared" si="34"/>
        <v>1</v>
      </c>
      <c r="I37" s="25">
        <v>1</v>
      </c>
      <c r="J37" s="26">
        <v>0</v>
      </c>
      <c r="K37" s="27">
        <f t="shared" si="35"/>
        <v>4</v>
      </c>
      <c r="L37" s="25">
        <v>2</v>
      </c>
      <c r="M37" s="25">
        <v>2</v>
      </c>
      <c r="N37" s="25">
        <f t="shared" si="36"/>
        <v>0</v>
      </c>
      <c r="O37" s="25">
        <v>0</v>
      </c>
      <c r="P37" s="26">
        <v>0</v>
      </c>
      <c r="Q37" s="31">
        <f t="shared" si="39"/>
        <v>0</v>
      </c>
      <c r="R37" s="25">
        <v>0</v>
      </c>
      <c r="S37" s="25">
        <v>0</v>
      </c>
      <c r="T37" s="25">
        <f t="shared" si="40"/>
        <v>0</v>
      </c>
      <c r="U37" s="25">
        <v>0</v>
      </c>
      <c r="V37" s="26">
        <v>0</v>
      </c>
      <c r="W37" s="29">
        <f t="shared" si="37"/>
        <v>0</v>
      </c>
      <c r="X37" s="28"/>
      <c r="Y37" s="25"/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2"/>
        <v>8</v>
      </c>
      <c r="C38" s="25">
        <f t="shared" si="38"/>
        <v>3</v>
      </c>
      <c r="D38" s="26">
        <f t="shared" si="38"/>
        <v>5</v>
      </c>
      <c r="E38" s="27">
        <f t="shared" si="33"/>
        <v>0</v>
      </c>
      <c r="F38" s="25">
        <v>0</v>
      </c>
      <c r="G38" s="26">
        <v>0</v>
      </c>
      <c r="H38" s="28">
        <f t="shared" si="34"/>
        <v>0</v>
      </c>
      <c r="I38" s="25">
        <v>0</v>
      </c>
      <c r="J38" s="26">
        <v>0</v>
      </c>
      <c r="K38" s="27">
        <f t="shared" si="35"/>
        <v>1</v>
      </c>
      <c r="L38" s="25">
        <v>0</v>
      </c>
      <c r="M38" s="25">
        <v>1</v>
      </c>
      <c r="N38" s="25">
        <f t="shared" si="36"/>
        <v>0</v>
      </c>
      <c r="O38" s="25">
        <v>0</v>
      </c>
      <c r="P38" s="26">
        <v>0</v>
      </c>
      <c r="Q38" s="31">
        <f t="shared" si="39"/>
        <v>0</v>
      </c>
      <c r="R38" s="25">
        <v>0</v>
      </c>
      <c r="S38" s="25">
        <v>0</v>
      </c>
      <c r="T38" s="25">
        <f t="shared" si="40"/>
        <v>0</v>
      </c>
      <c r="U38" s="25">
        <v>0</v>
      </c>
      <c r="V38" s="26">
        <v>0</v>
      </c>
      <c r="W38" s="29">
        <f t="shared" si="37"/>
        <v>0</v>
      </c>
      <c r="X38" s="28"/>
      <c r="Y38" s="25"/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2"/>
        <v>9</v>
      </c>
      <c r="C39" s="25">
        <f t="shared" si="38"/>
        <v>3</v>
      </c>
      <c r="D39" s="26">
        <f t="shared" si="38"/>
        <v>6</v>
      </c>
      <c r="E39" s="27">
        <f t="shared" si="33"/>
        <v>1</v>
      </c>
      <c r="F39" s="25">
        <v>0</v>
      </c>
      <c r="G39" s="26">
        <v>1</v>
      </c>
      <c r="H39" s="28">
        <f t="shared" si="34"/>
        <v>0</v>
      </c>
      <c r="I39" s="25">
        <v>0</v>
      </c>
      <c r="J39" s="26">
        <v>0</v>
      </c>
      <c r="K39" s="27">
        <f t="shared" si="35"/>
        <v>0</v>
      </c>
      <c r="L39" s="25">
        <v>0</v>
      </c>
      <c r="M39" s="25">
        <v>0</v>
      </c>
      <c r="N39" s="25">
        <f t="shared" si="36"/>
        <v>0</v>
      </c>
      <c r="O39" s="25">
        <v>0</v>
      </c>
      <c r="P39" s="26">
        <v>0</v>
      </c>
      <c r="Q39" s="31">
        <f t="shared" si="39"/>
        <v>0</v>
      </c>
      <c r="R39" s="25">
        <v>0</v>
      </c>
      <c r="S39" s="25">
        <v>0</v>
      </c>
      <c r="T39" s="25">
        <f t="shared" si="40"/>
        <v>0</v>
      </c>
      <c r="U39" s="25">
        <v>0</v>
      </c>
      <c r="V39" s="26">
        <v>0</v>
      </c>
      <c r="W39" s="29">
        <f t="shared" si="37"/>
        <v>0</v>
      </c>
      <c r="X39" s="28"/>
      <c r="Y39" s="25"/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41">SUM(C40:D40)</f>
        <v>12</v>
      </c>
      <c r="C40" s="25">
        <f t="shared" ref="C40:C41" si="42">SUM(C39,F40,I40)-SUM(L40,O40,R40)</f>
        <v>5</v>
      </c>
      <c r="D40" s="26">
        <f t="shared" ref="D40:D41" si="43">SUM(D39,G40,J40)-SUM(M40,P40,S40)</f>
        <v>7</v>
      </c>
      <c r="E40" s="27">
        <f t="shared" si="33"/>
        <v>3</v>
      </c>
      <c r="F40" s="25">
        <v>2</v>
      </c>
      <c r="G40" s="26">
        <v>1</v>
      </c>
      <c r="H40" s="28">
        <f t="shared" ref="H40:H41" si="44">SUM(I40:J40)</f>
        <v>0</v>
      </c>
      <c r="I40" s="25">
        <v>0</v>
      </c>
      <c r="J40" s="26">
        <v>0</v>
      </c>
      <c r="K40" s="27">
        <f t="shared" si="35"/>
        <v>0</v>
      </c>
      <c r="L40" s="25">
        <v>0</v>
      </c>
      <c r="M40" s="25">
        <v>0</v>
      </c>
      <c r="N40" s="25">
        <f t="shared" si="36"/>
        <v>0</v>
      </c>
      <c r="O40" s="25">
        <v>0</v>
      </c>
      <c r="P40" s="26">
        <v>0</v>
      </c>
      <c r="Q40" s="31">
        <f t="shared" si="39"/>
        <v>0</v>
      </c>
      <c r="R40" s="25">
        <v>0</v>
      </c>
      <c r="S40" s="25">
        <v>0</v>
      </c>
      <c r="T40" s="25">
        <f t="shared" si="40"/>
        <v>0</v>
      </c>
      <c r="U40" s="25">
        <v>0</v>
      </c>
      <c r="V40" s="26">
        <v>0</v>
      </c>
      <c r="W40" s="29">
        <f t="shared" ref="W40:W41" si="45">SUM(X40:Y40)</f>
        <v>0</v>
      </c>
      <c r="X40" s="28"/>
      <c r="Y40" s="25"/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41"/>
        <v>10</v>
      </c>
      <c r="C41" s="25">
        <f t="shared" si="42"/>
        <v>6</v>
      </c>
      <c r="D41" s="26">
        <f t="shared" si="43"/>
        <v>4</v>
      </c>
      <c r="E41" s="27">
        <f t="shared" si="33"/>
        <v>0</v>
      </c>
      <c r="F41" s="25">
        <v>0</v>
      </c>
      <c r="G41" s="26">
        <v>0</v>
      </c>
      <c r="H41" s="28">
        <f t="shared" si="44"/>
        <v>1</v>
      </c>
      <c r="I41" s="25">
        <v>1</v>
      </c>
      <c r="J41" s="26">
        <v>0</v>
      </c>
      <c r="K41" s="27">
        <f t="shared" si="35"/>
        <v>2</v>
      </c>
      <c r="L41" s="25">
        <v>0</v>
      </c>
      <c r="M41" s="25">
        <v>2</v>
      </c>
      <c r="N41" s="25">
        <f t="shared" si="36"/>
        <v>0</v>
      </c>
      <c r="O41" s="25">
        <v>0</v>
      </c>
      <c r="P41" s="26">
        <v>0</v>
      </c>
      <c r="Q41" s="31">
        <f t="shared" si="39"/>
        <v>1</v>
      </c>
      <c r="R41" s="25">
        <v>0</v>
      </c>
      <c r="S41" s="25">
        <v>1</v>
      </c>
      <c r="T41" s="25">
        <f t="shared" si="40"/>
        <v>5</v>
      </c>
      <c r="U41" s="25">
        <v>0</v>
      </c>
      <c r="V41" s="26">
        <v>5</v>
      </c>
      <c r="W41" s="29">
        <f t="shared" si="45"/>
        <v>0</v>
      </c>
      <c r="X41" s="28"/>
      <c r="Y41" s="25"/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6">SUM(B35:B41)</f>
        <v>74</v>
      </c>
      <c r="C42" s="110">
        <f t="shared" si="46"/>
        <v>29</v>
      </c>
      <c r="D42" s="110">
        <f t="shared" si="46"/>
        <v>45</v>
      </c>
      <c r="E42" s="110">
        <f t="shared" si="46"/>
        <v>7</v>
      </c>
      <c r="F42" s="110">
        <f t="shared" si="46"/>
        <v>3</v>
      </c>
      <c r="G42" s="110">
        <f t="shared" si="46"/>
        <v>4</v>
      </c>
      <c r="H42" s="110">
        <f t="shared" si="46"/>
        <v>3</v>
      </c>
      <c r="I42" s="110">
        <f t="shared" si="46"/>
        <v>2</v>
      </c>
      <c r="J42" s="110">
        <f t="shared" si="46"/>
        <v>1</v>
      </c>
      <c r="K42" s="110">
        <f t="shared" si="46"/>
        <v>11</v>
      </c>
      <c r="L42" s="110">
        <f t="shared" si="46"/>
        <v>3</v>
      </c>
      <c r="M42" s="110">
        <f t="shared" si="46"/>
        <v>8</v>
      </c>
      <c r="N42" s="110">
        <f t="shared" si="46"/>
        <v>0</v>
      </c>
      <c r="O42" s="110">
        <f t="shared" si="46"/>
        <v>0</v>
      </c>
      <c r="P42" s="110">
        <f t="shared" si="46"/>
        <v>0</v>
      </c>
      <c r="Q42" s="110">
        <f t="shared" si="46"/>
        <v>2</v>
      </c>
      <c r="R42" s="110">
        <f t="shared" si="46"/>
        <v>1</v>
      </c>
      <c r="S42" s="110">
        <f t="shared" si="46"/>
        <v>1</v>
      </c>
      <c r="T42" s="110">
        <f t="shared" si="46"/>
        <v>7</v>
      </c>
      <c r="U42" s="110">
        <f t="shared" si="46"/>
        <v>2</v>
      </c>
      <c r="V42" s="110">
        <f t="shared" si="46"/>
        <v>5</v>
      </c>
      <c r="W42" s="110">
        <f t="shared" si="46"/>
        <v>0</v>
      </c>
      <c r="X42" s="110">
        <f t="shared" si="46"/>
        <v>0</v>
      </c>
      <c r="Y42" s="110">
        <f t="shared" si="46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266</v>
      </c>
      <c r="C43" s="211">
        <f t="shared" ref="C43:Y43" si="47">SUM(C10,C18,C26,C34,C42)</f>
        <v>111</v>
      </c>
      <c r="D43" s="211">
        <f t="shared" si="47"/>
        <v>155</v>
      </c>
      <c r="E43" s="211">
        <f t="shared" si="47"/>
        <v>18</v>
      </c>
      <c r="F43" s="211">
        <f t="shared" si="47"/>
        <v>9</v>
      </c>
      <c r="G43" s="211">
        <f t="shared" si="47"/>
        <v>9</v>
      </c>
      <c r="H43" s="211">
        <f t="shared" si="47"/>
        <v>11</v>
      </c>
      <c r="I43" s="211">
        <f t="shared" si="47"/>
        <v>5</v>
      </c>
      <c r="J43" s="211">
        <f t="shared" si="47"/>
        <v>6</v>
      </c>
      <c r="K43" s="211">
        <f t="shared" si="47"/>
        <v>24</v>
      </c>
      <c r="L43" s="211">
        <f t="shared" si="47"/>
        <v>12</v>
      </c>
      <c r="M43" s="211">
        <f t="shared" si="47"/>
        <v>12</v>
      </c>
      <c r="N43" s="211">
        <f t="shared" si="47"/>
        <v>0</v>
      </c>
      <c r="O43" s="211">
        <f t="shared" si="47"/>
        <v>0</v>
      </c>
      <c r="P43" s="211">
        <f t="shared" si="47"/>
        <v>0</v>
      </c>
      <c r="Q43" s="211">
        <f t="shared" si="47"/>
        <v>3</v>
      </c>
      <c r="R43" s="211">
        <f t="shared" si="47"/>
        <v>1</v>
      </c>
      <c r="S43" s="211">
        <f t="shared" si="47"/>
        <v>2</v>
      </c>
      <c r="T43" s="211">
        <f t="shared" si="47"/>
        <v>10</v>
      </c>
      <c r="U43" s="211">
        <f t="shared" si="47"/>
        <v>2</v>
      </c>
      <c r="V43" s="211">
        <f t="shared" si="47"/>
        <v>8</v>
      </c>
      <c r="W43" s="211">
        <f t="shared" si="47"/>
        <v>0</v>
      </c>
      <c r="X43" s="211">
        <f t="shared" si="47"/>
        <v>0</v>
      </c>
      <c r="Y43" s="211">
        <f t="shared" si="47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10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21"/>
  <dimension ref="A1:AC130"/>
  <sheetViews>
    <sheetView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B43" sqref="B4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/>
      <c r="F2" s="4" t="s">
        <v>83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5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3</v>
      </c>
    </row>
    <row r="7" spans="1:29" s="2" customFormat="1" ht="15.95" customHeight="1">
      <c r="A7" s="24">
        <v>1</v>
      </c>
      <c r="B7" s="25">
        <f>SUM(C7:D7)</f>
        <v>8</v>
      </c>
      <c r="C7" s="25">
        <f>SUM(AC5,F7,I7)-SUM(L7,O7,R7)</f>
        <v>6</v>
      </c>
      <c r="D7" s="25">
        <f>SUM(AC6,G7,J7)-SUM(M7,P7,S7)</f>
        <v>2</v>
      </c>
      <c r="E7" s="27">
        <f t="shared" ref="E7:E30" si="0">SUM(F7:G7)</f>
        <v>1</v>
      </c>
      <c r="F7" s="25">
        <v>1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" si="2">SUM(L7:M7)</f>
        <v>0</v>
      </c>
      <c r="L7" s="25">
        <v>0</v>
      </c>
      <c r="M7" s="25">
        <v>0</v>
      </c>
      <c r="N7" s="28">
        <f t="shared" ref="N7:N16" si="3">SUM(O7:P7)</f>
        <v>1</v>
      </c>
      <c r="O7" s="25">
        <v>0</v>
      </c>
      <c r="P7" s="25">
        <v>1</v>
      </c>
      <c r="Q7" s="31">
        <f t="shared" ref="Q7:Q8" si="4">SUM(R7:S7)</f>
        <v>0</v>
      </c>
      <c r="R7" s="25">
        <v>0</v>
      </c>
      <c r="S7" s="25">
        <v>0</v>
      </c>
      <c r="T7" s="29">
        <f t="shared" ref="T7:T30" si="5">SUM(U7:V7)</f>
        <v>13</v>
      </c>
      <c r="U7" s="28">
        <v>0</v>
      </c>
      <c r="V7" s="25">
        <v>13</v>
      </c>
      <c r="W7" s="31">
        <f t="shared" ref="W7:W17" si="6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8</v>
      </c>
    </row>
    <row r="8" spans="1:29" s="2" customFormat="1" ht="15.95" customHeight="1">
      <c r="A8" s="24">
        <v>2</v>
      </c>
      <c r="B8" s="25">
        <f t="shared" ref="B8" si="7">SUM(C8:D8)</f>
        <v>8</v>
      </c>
      <c r="C8" s="25">
        <f t="shared" ref="C8:D8" si="8">SUM(C7,F8,I8)-SUM(L8,O8,R8)</f>
        <v>5</v>
      </c>
      <c r="D8" s="26">
        <f t="shared" si="8"/>
        <v>3</v>
      </c>
      <c r="E8" s="27">
        <f t="shared" si="0"/>
        <v>1</v>
      </c>
      <c r="F8" s="25">
        <v>0</v>
      </c>
      <c r="G8" s="26">
        <v>1</v>
      </c>
      <c r="H8" s="27">
        <v>0</v>
      </c>
      <c r="I8" s="25">
        <v>0</v>
      </c>
      <c r="J8" s="26">
        <v>0</v>
      </c>
      <c r="K8" s="28">
        <v>0</v>
      </c>
      <c r="L8" s="25">
        <v>0</v>
      </c>
      <c r="M8" s="25">
        <v>0</v>
      </c>
      <c r="N8" s="28">
        <f t="shared" si="3"/>
        <v>1</v>
      </c>
      <c r="O8" s="25">
        <v>1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si="5"/>
        <v>2</v>
      </c>
      <c r="U8" s="28">
        <v>2</v>
      </c>
      <c r="V8" s="25">
        <v>0</v>
      </c>
      <c r="W8" s="31">
        <f t="shared" si="6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ref="B9" si="9">SUM(C9:D9)</f>
        <v>9</v>
      </c>
      <c r="C9" s="25">
        <f t="shared" ref="C9" si="10">SUM(C8,F9,I9)-SUM(L9,O9,R9)</f>
        <v>5</v>
      </c>
      <c r="D9" s="26">
        <f t="shared" ref="D9" si="11">SUM(D8,G9,J9)-SUM(M9,P9,S9)</f>
        <v>4</v>
      </c>
      <c r="E9" s="27">
        <f t="shared" ref="E9" si="12">SUM(F9:G9)</f>
        <v>1</v>
      </c>
      <c r="F9" s="25">
        <v>0</v>
      </c>
      <c r="G9" s="26">
        <v>1</v>
      </c>
      <c r="H9" s="27">
        <v>0</v>
      </c>
      <c r="I9" s="25">
        <v>0</v>
      </c>
      <c r="J9" s="26">
        <v>0</v>
      </c>
      <c r="K9" s="28">
        <f t="shared" ref="K9" si="13">SUM(L9:M9)</f>
        <v>0</v>
      </c>
      <c r="L9" s="25">
        <v>0</v>
      </c>
      <c r="M9" s="25">
        <v>0</v>
      </c>
      <c r="N9" s="28">
        <f t="shared" ref="N9" si="14">SUM(O9:P9)</f>
        <v>0</v>
      </c>
      <c r="O9" s="25">
        <v>0</v>
      </c>
      <c r="P9" s="25">
        <v>0</v>
      </c>
      <c r="Q9" s="31">
        <f t="shared" ref="Q9" si="15">SUM(R9:S9)</f>
        <v>0</v>
      </c>
      <c r="R9" s="25">
        <v>0</v>
      </c>
      <c r="S9" s="25">
        <v>0</v>
      </c>
      <c r="T9" s="29">
        <f t="shared" ref="T9" si="16">SUM(U9:V9)</f>
        <v>0</v>
      </c>
      <c r="U9" s="28">
        <v>0</v>
      </c>
      <c r="V9" s="25">
        <v>0</v>
      </c>
      <c r="W9" s="31">
        <f t="shared" ref="W9" si="17">SUM(X9:Y9)</f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Y10" si="18">SUM(B7:B9)</f>
        <v>25</v>
      </c>
      <c r="C10" s="108">
        <f t="shared" si="18"/>
        <v>16</v>
      </c>
      <c r="D10" s="108">
        <f t="shared" si="18"/>
        <v>9</v>
      </c>
      <c r="E10" s="108">
        <f t="shared" si="18"/>
        <v>3</v>
      </c>
      <c r="F10" s="108">
        <f t="shared" si="18"/>
        <v>1</v>
      </c>
      <c r="G10" s="108">
        <f t="shared" si="18"/>
        <v>2</v>
      </c>
      <c r="H10" s="108">
        <f t="shared" si="18"/>
        <v>0</v>
      </c>
      <c r="I10" s="108">
        <f t="shared" si="18"/>
        <v>0</v>
      </c>
      <c r="J10" s="108">
        <f t="shared" si="18"/>
        <v>0</v>
      </c>
      <c r="K10" s="108">
        <f t="shared" si="18"/>
        <v>0</v>
      </c>
      <c r="L10" s="108">
        <f t="shared" si="18"/>
        <v>0</v>
      </c>
      <c r="M10" s="108">
        <f t="shared" si="18"/>
        <v>0</v>
      </c>
      <c r="N10" s="108">
        <f t="shared" si="18"/>
        <v>2</v>
      </c>
      <c r="O10" s="108">
        <f t="shared" si="18"/>
        <v>1</v>
      </c>
      <c r="P10" s="108">
        <f t="shared" si="18"/>
        <v>1</v>
      </c>
      <c r="Q10" s="108">
        <f t="shared" si="18"/>
        <v>0</v>
      </c>
      <c r="R10" s="108">
        <f t="shared" si="18"/>
        <v>0</v>
      </c>
      <c r="S10" s="108">
        <f t="shared" si="18"/>
        <v>0</v>
      </c>
      <c r="T10" s="108">
        <f t="shared" si="18"/>
        <v>15</v>
      </c>
      <c r="U10" s="108">
        <f t="shared" si="18"/>
        <v>2</v>
      </c>
      <c r="V10" s="108">
        <f t="shared" si="18"/>
        <v>13</v>
      </c>
      <c r="W10" s="108">
        <f t="shared" si="18"/>
        <v>0</v>
      </c>
      <c r="X10" s="108">
        <f t="shared" si="18"/>
        <v>0</v>
      </c>
      <c r="Y10" s="108">
        <f t="shared" si="18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8</v>
      </c>
      <c r="C11" s="25">
        <f>SUM(C9,F11,I11)-SUM(L11,O11,R11)</f>
        <v>3</v>
      </c>
      <c r="D11" s="25">
        <f>SUM(D9,G11,J11)-SUM(M11,P11,S11)</f>
        <v>5</v>
      </c>
      <c r="E11" s="27">
        <f t="shared" si="0"/>
        <v>2</v>
      </c>
      <c r="F11" s="25">
        <v>1</v>
      </c>
      <c r="G11" s="26">
        <v>1</v>
      </c>
      <c r="H11" s="27">
        <f t="shared" ref="H11:H17" si="19">SUM(I11:J11)</f>
        <v>0</v>
      </c>
      <c r="I11" s="25">
        <v>0</v>
      </c>
      <c r="J11" s="26">
        <v>0</v>
      </c>
      <c r="K11" s="28">
        <f t="shared" ref="K11:K17" si="20">SUM(L11:M11)</f>
        <v>0</v>
      </c>
      <c r="L11" s="25">
        <v>0</v>
      </c>
      <c r="M11" s="25">
        <v>0</v>
      </c>
      <c r="N11" s="25">
        <f t="shared" si="3"/>
        <v>3</v>
      </c>
      <c r="O11" s="25">
        <v>3</v>
      </c>
      <c r="P11" s="25">
        <v>0</v>
      </c>
      <c r="Q11" s="31">
        <f t="shared" ref="Q11:Q17" si="21">SUM(R11:S11)</f>
        <v>0</v>
      </c>
      <c r="R11" s="25">
        <v>0</v>
      </c>
      <c r="S11" s="25">
        <v>0</v>
      </c>
      <c r="T11" s="29">
        <f t="shared" si="5"/>
        <v>27</v>
      </c>
      <c r="U11" s="28">
        <v>27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22">SUM(C12:D12)</f>
        <v>9</v>
      </c>
      <c r="C12" s="25">
        <f t="shared" ref="C12:D17" si="23">SUM(C11,F12,I12)-SUM(L12,O12,R12)</f>
        <v>3</v>
      </c>
      <c r="D12" s="26">
        <f t="shared" si="23"/>
        <v>6</v>
      </c>
      <c r="E12" s="27">
        <f t="shared" si="0"/>
        <v>3</v>
      </c>
      <c r="F12" s="25">
        <v>1</v>
      </c>
      <c r="G12" s="26">
        <v>2</v>
      </c>
      <c r="H12" s="27">
        <f t="shared" si="19"/>
        <v>0</v>
      </c>
      <c r="I12" s="25">
        <v>0</v>
      </c>
      <c r="J12" s="26">
        <v>0</v>
      </c>
      <c r="K12" s="27">
        <f t="shared" si="20"/>
        <v>0</v>
      </c>
      <c r="L12" s="25">
        <v>0</v>
      </c>
      <c r="M12" s="25">
        <v>0</v>
      </c>
      <c r="N12" s="25">
        <f t="shared" si="3"/>
        <v>2</v>
      </c>
      <c r="O12" s="25">
        <v>1</v>
      </c>
      <c r="P12" s="25">
        <v>1</v>
      </c>
      <c r="Q12" s="31">
        <f t="shared" si="21"/>
        <v>0</v>
      </c>
      <c r="R12" s="25">
        <v>0</v>
      </c>
      <c r="S12" s="25">
        <v>0</v>
      </c>
      <c r="T12" s="29">
        <f t="shared" si="5"/>
        <v>12</v>
      </c>
      <c r="U12" s="28">
        <v>5</v>
      </c>
      <c r="V12" s="25">
        <v>7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22"/>
        <v>9</v>
      </c>
      <c r="C13" s="25">
        <f t="shared" si="23"/>
        <v>3</v>
      </c>
      <c r="D13" s="26">
        <f t="shared" si="23"/>
        <v>6</v>
      </c>
      <c r="E13" s="27">
        <f t="shared" si="0"/>
        <v>2</v>
      </c>
      <c r="F13" s="25">
        <v>1</v>
      </c>
      <c r="G13" s="26">
        <v>1</v>
      </c>
      <c r="H13" s="27">
        <f t="shared" si="19"/>
        <v>0</v>
      </c>
      <c r="I13" s="25">
        <v>0</v>
      </c>
      <c r="J13" s="26">
        <v>0</v>
      </c>
      <c r="K13" s="28">
        <f t="shared" si="20"/>
        <v>0</v>
      </c>
      <c r="L13" s="25">
        <v>0</v>
      </c>
      <c r="M13" s="25">
        <v>0</v>
      </c>
      <c r="N13" s="25">
        <f t="shared" si="3"/>
        <v>2</v>
      </c>
      <c r="O13" s="25">
        <v>1</v>
      </c>
      <c r="P13" s="25">
        <v>1</v>
      </c>
      <c r="Q13" s="31">
        <f t="shared" si="21"/>
        <v>0</v>
      </c>
      <c r="R13" s="25">
        <v>0</v>
      </c>
      <c r="S13" s="25">
        <v>0</v>
      </c>
      <c r="T13" s="29">
        <f t="shared" si="5"/>
        <v>20</v>
      </c>
      <c r="U13" s="28">
        <v>19</v>
      </c>
      <c r="V13" s="25">
        <v>1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22"/>
        <v>8</v>
      </c>
      <c r="C14" s="25">
        <f t="shared" si="23"/>
        <v>3</v>
      </c>
      <c r="D14" s="26">
        <f t="shared" si="23"/>
        <v>5</v>
      </c>
      <c r="E14" s="27">
        <f t="shared" si="0"/>
        <v>1</v>
      </c>
      <c r="F14" s="25">
        <v>1</v>
      </c>
      <c r="G14" s="26">
        <v>0</v>
      </c>
      <c r="H14" s="27">
        <f t="shared" si="19"/>
        <v>0</v>
      </c>
      <c r="I14" s="25">
        <v>0</v>
      </c>
      <c r="J14" s="26">
        <v>0</v>
      </c>
      <c r="K14" s="27">
        <f t="shared" si="20"/>
        <v>0</v>
      </c>
      <c r="L14" s="25">
        <v>0</v>
      </c>
      <c r="M14" s="25">
        <v>0</v>
      </c>
      <c r="N14" s="25">
        <f t="shared" si="3"/>
        <v>2</v>
      </c>
      <c r="O14" s="25">
        <v>1</v>
      </c>
      <c r="P14" s="25">
        <v>1</v>
      </c>
      <c r="Q14" s="31">
        <f t="shared" si="21"/>
        <v>0</v>
      </c>
      <c r="R14" s="25">
        <v>0</v>
      </c>
      <c r="S14" s="25">
        <v>0</v>
      </c>
      <c r="T14" s="29">
        <f t="shared" si="5"/>
        <v>5</v>
      </c>
      <c r="U14" s="28">
        <v>3</v>
      </c>
      <c r="V14" s="25">
        <v>2</v>
      </c>
      <c r="W14" s="31">
        <f t="shared" si="6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22"/>
        <v>4</v>
      </c>
      <c r="C15" s="25">
        <f t="shared" si="23"/>
        <v>0</v>
      </c>
      <c r="D15" s="26">
        <f t="shared" si="23"/>
        <v>4</v>
      </c>
      <c r="E15" s="27">
        <f t="shared" si="0"/>
        <v>0</v>
      </c>
      <c r="F15" s="25">
        <v>0</v>
      </c>
      <c r="G15" s="26">
        <v>0</v>
      </c>
      <c r="H15" s="27">
        <f t="shared" si="19"/>
        <v>0</v>
      </c>
      <c r="I15" s="25">
        <v>0</v>
      </c>
      <c r="J15" s="26">
        <v>0</v>
      </c>
      <c r="K15" s="28">
        <f t="shared" si="20"/>
        <v>0</v>
      </c>
      <c r="L15" s="25">
        <v>0</v>
      </c>
      <c r="M15" s="25">
        <v>0</v>
      </c>
      <c r="N15" s="25">
        <f t="shared" si="3"/>
        <v>4</v>
      </c>
      <c r="O15" s="25">
        <v>3</v>
      </c>
      <c r="P15" s="25">
        <v>1</v>
      </c>
      <c r="Q15" s="31">
        <f t="shared" si="21"/>
        <v>0</v>
      </c>
      <c r="R15" s="25">
        <v>0</v>
      </c>
      <c r="S15" s="25">
        <v>0</v>
      </c>
      <c r="T15" s="29">
        <f t="shared" si="5"/>
        <v>11</v>
      </c>
      <c r="U15" s="28">
        <v>6</v>
      </c>
      <c r="V15" s="25">
        <v>5</v>
      </c>
      <c r="W15" s="29">
        <f t="shared" si="6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22"/>
        <v>2</v>
      </c>
      <c r="C16" s="25">
        <f t="shared" si="23"/>
        <v>0</v>
      </c>
      <c r="D16" s="26">
        <f t="shared" si="23"/>
        <v>2</v>
      </c>
      <c r="E16" s="27">
        <f t="shared" si="0"/>
        <v>0</v>
      </c>
      <c r="F16" s="25">
        <v>0</v>
      </c>
      <c r="G16" s="26">
        <v>0</v>
      </c>
      <c r="H16" s="27">
        <f t="shared" si="19"/>
        <v>0</v>
      </c>
      <c r="I16" s="25">
        <v>0</v>
      </c>
      <c r="J16" s="26">
        <v>0</v>
      </c>
      <c r="K16" s="27">
        <f t="shared" si="20"/>
        <v>0</v>
      </c>
      <c r="L16" s="25">
        <v>0</v>
      </c>
      <c r="M16" s="25">
        <v>0</v>
      </c>
      <c r="N16" s="25">
        <f t="shared" si="3"/>
        <v>2</v>
      </c>
      <c r="O16" s="25">
        <v>0</v>
      </c>
      <c r="P16" s="25">
        <v>2</v>
      </c>
      <c r="Q16" s="31">
        <f t="shared" si="21"/>
        <v>0</v>
      </c>
      <c r="R16" s="25">
        <v>0</v>
      </c>
      <c r="S16" s="25">
        <v>0</v>
      </c>
      <c r="T16" s="29">
        <f t="shared" si="5"/>
        <v>12</v>
      </c>
      <c r="U16" s="28">
        <v>0</v>
      </c>
      <c r="V16" s="25">
        <v>12</v>
      </c>
      <c r="W16" s="29">
        <f t="shared" si="6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22"/>
        <v>4</v>
      </c>
      <c r="C17" s="25">
        <f t="shared" si="23"/>
        <v>1</v>
      </c>
      <c r="D17" s="26">
        <f t="shared" si="23"/>
        <v>3</v>
      </c>
      <c r="E17" s="27">
        <f>SUM(F17:G17)</f>
        <v>2</v>
      </c>
      <c r="F17" s="25">
        <v>1</v>
      </c>
      <c r="G17" s="26">
        <v>1</v>
      </c>
      <c r="H17" s="27">
        <f t="shared" si="19"/>
        <v>0</v>
      </c>
      <c r="I17" s="25">
        <v>0</v>
      </c>
      <c r="J17" s="26">
        <v>0</v>
      </c>
      <c r="K17" s="27">
        <f t="shared" si="20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21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6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Y18" si="24">SUM(B11:B17)</f>
        <v>44</v>
      </c>
      <c r="C18" s="108">
        <f t="shared" si="24"/>
        <v>13</v>
      </c>
      <c r="D18" s="108">
        <f t="shared" si="24"/>
        <v>31</v>
      </c>
      <c r="E18" s="108">
        <f t="shared" si="24"/>
        <v>10</v>
      </c>
      <c r="F18" s="108">
        <f t="shared" si="24"/>
        <v>5</v>
      </c>
      <c r="G18" s="108">
        <f t="shared" si="24"/>
        <v>5</v>
      </c>
      <c r="H18" s="108">
        <f t="shared" si="24"/>
        <v>0</v>
      </c>
      <c r="I18" s="108">
        <f t="shared" si="24"/>
        <v>0</v>
      </c>
      <c r="J18" s="108">
        <f t="shared" si="24"/>
        <v>0</v>
      </c>
      <c r="K18" s="108">
        <f t="shared" si="24"/>
        <v>0</v>
      </c>
      <c r="L18" s="108">
        <f t="shared" si="24"/>
        <v>0</v>
      </c>
      <c r="M18" s="108">
        <f t="shared" si="24"/>
        <v>0</v>
      </c>
      <c r="N18" s="108">
        <f t="shared" si="24"/>
        <v>15</v>
      </c>
      <c r="O18" s="108">
        <f t="shared" si="24"/>
        <v>9</v>
      </c>
      <c r="P18" s="108">
        <f t="shared" si="24"/>
        <v>6</v>
      </c>
      <c r="Q18" s="108">
        <f t="shared" si="24"/>
        <v>0</v>
      </c>
      <c r="R18" s="108">
        <f t="shared" si="24"/>
        <v>0</v>
      </c>
      <c r="S18" s="108">
        <f t="shared" si="24"/>
        <v>0</v>
      </c>
      <c r="T18" s="108">
        <f t="shared" si="24"/>
        <v>87</v>
      </c>
      <c r="U18" s="108">
        <f t="shared" si="24"/>
        <v>60</v>
      </c>
      <c r="V18" s="108">
        <f t="shared" si="24"/>
        <v>27</v>
      </c>
      <c r="W18" s="108">
        <f t="shared" si="24"/>
        <v>0</v>
      </c>
      <c r="X18" s="108">
        <f t="shared" si="24"/>
        <v>0</v>
      </c>
      <c r="Y18" s="108">
        <f t="shared" si="24"/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4</v>
      </c>
      <c r="C19" s="25">
        <f>SUM(C17,F19,I19)-SUM(L19,O19,R19)</f>
        <v>1</v>
      </c>
      <c r="D19" s="26">
        <f>SUM(D17,G19,J19)-SUM(M19,P19,S19)</f>
        <v>3</v>
      </c>
      <c r="E19" s="27">
        <f t="shared" si="0"/>
        <v>0</v>
      </c>
      <c r="F19" s="25">
        <v>0</v>
      </c>
      <c r="G19" s="26">
        <v>0</v>
      </c>
      <c r="H19" s="27">
        <f t="shared" ref="H19:H25" si="25">SUM(I19:J19)</f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7">
        <f t="shared" ref="N19:N30" si="26">SUM(O19:P19)</f>
        <v>0</v>
      </c>
      <c r="O19" s="25">
        <v>0</v>
      </c>
      <c r="P19" s="25">
        <v>0</v>
      </c>
      <c r="Q19" s="31">
        <f t="shared" ref="Q19:Q25" si="27">SUM(R19:S19)</f>
        <v>0</v>
      </c>
      <c r="R19" s="25">
        <v>0</v>
      </c>
      <c r="S19" s="25">
        <v>0</v>
      </c>
      <c r="T19" s="25">
        <f t="shared" si="5"/>
        <v>0</v>
      </c>
      <c r="U19" s="28">
        <v>0</v>
      </c>
      <c r="V19" s="25">
        <v>0</v>
      </c>
      <c r="W19" s="29">
        <f t="shared" ref="W19:W25" si="28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9">SUM(C20:D20)</f>
        <v>5</v>
      </c>
      <c r="C20" s="25">
        <f t="shared" ref="C20:D25" si="30">SUM(C19,F20,I20)-SUM(L20,O20,R20)</f>
        <v>2</v>
      </c>
      <c r="D20" s="26">
        <f t="shared" si="30"/>
        <v>3</v>
      </c>
      <c r="E20" s="27">
        <f t="shared" si="0"/>
        <v>1</v>
      </c>
      <c r="F20" s="25">
        <v>1</v>
      </c>
      <c r="G20" s="26">
        <v>0</v>
      </c>
      <c r="H20" s="27">
        <f t="shared" si="25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26"/>
        <v>0</v>
      </c>
      <c r="O20" s="25">
        <v>0</v>
      </c>
      <c r="P20" s="25">
        <v>0</v>
      </c>
      <c r="Q20" s="31">
        <f t="shared" si="27"/>
        <v>0</v>
      </c>
      <c r="R20" s="25">
        <v>0</v>
      </c>
      <c r="S20" s="25">
        <v>0</v>
      </c>
      <c r="T20" s="25">
        <f t="shared" si="5"/>
        <v>0</v>
      </c>
      <c r="U20" s="28">
        <v>0</v>
      </c>
      <c r="V20" s="25">
        <v>0</v>
      </c>
      <c r="W20" s="29">
        <f t="shared" si="28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9"/>
        <v>5</v>
      </c>
      <c r="C21" s="25">
        <f t="shared" si="30"/>
        <v>3</v>
      </c>
      <c r="D21" s="26">
        <f t="shared" si="30"/>
        <v>2</v>
      </c>
      <c r="E21" s="27">
        <f t="shared" si="0"/>
        <v>2</v>
      </c>
      <c r="F21" s="25">
        <v>2</v>
      </c>
      <c r="G21" s="26">
        <v>0</v>
      </c>
      <c r="H21" s="27">
        <f t="shared" si="25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26"/>
        <v>2</v>
      </c>
      <c r="O21" s="25">
        <v>1</v>
      </c>
      <c r="P21" s="25">
        <v>1</v>
      </c>
      <c r="Q21" s="32">
        <f t="shared" si="27"/>
        <v>0</v>
      </c>
      <c r="R21" s="25">
        <v>0</v>
      </c>
      <c r="S21" s="25">
        <v>0</v>
      </c>
      <c r="T21" s="25">
        <f t="shared" si="5"/>
        <v>6</v>
      </c>
      <c r="U21" s="28">
        <v>3</v>
      </c>
      <c r="V21" s="25">
        <v>3</v>
      </c>
      <c r="W21" s="29">
        <f t="shared" si="28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9"/>
        <v>3</v>
      </c>
      <c r="C22" s="25">
        <f t="shared" si="30"/>
        <v>1</v>
      </c>
      <c r="D22" s="26">
        <f t="shared" si="30"/>
        <v>2</v>
      </c>
      <c r="E22" s="27">
        <f t="shared" si="0"/>
        <v>0</v>
      </c>
      <c r="F22" s="25">
        <v>0</v>
      </c>
      <c r="G22" s="26">
        <v>0</v>
      </c>
      <c r="H22" s="27">
        <f t="shared" si="25"/>
        <v>0</v>
      </c>
      <c r="I22" s="25">
        <v>0</v>
      </c>
      <c r="J22" s="26">
        <v>0</v>
      </c>
      <c r="K22" s="27">
        <f t="shared" ref="K22:K30" si="31">SUM(L22:M22)</f>
        <v>0</v>
      </c>
      <c r="L22" s="25">
        <v>0</v>
      </c>
      <c r="M22" s="25">
        <v>0</v>
      </c>
      <c r="N22" s="25">
        <f t="shared" si="26"/>
        <v>2</v>
      </c>
      <c r="O22" s="25">
        <v>2</v>
      </c>
      <c r="P22" s="25">
        <v>0</v>
      </c>
      <c r="Q22" s="31">
        <f t="shared" si="27"/>
        <v>0</v>
      </c>
      <c r="R22" s="25">
        <v>0</v>
      </c>
      <c r="S22" s="25">
        <v>0</v>
      </c>
      <c r="T22" s="25">
        <f t="shared" si="5"/>
        <v>3</v>
      </c>
      <c r="U22" s="28">
        <v>3</v>
      </c>
      <c r="V22" s="25">
        <v>0</v>
      </c>
      <c r="W22" s="29">
        <f t="shared" si="28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9"/>
        <v>3</v>
      </c>
      <c r="C23" s="25">
        <f t="shared" si="30"/>
        <v>1</v>
      </c>
      <c r="D23" s="26">
        <f t="shared" si="30"/>
        <v>2</v>
      </c>
      <c r="E23" s="27">
        <f t="shared" si="0"/>
        <v>0</v>
      </c>
      <c r="F23" s="25">
        <v>0</v>
      </c>
      <c r="G23" s="26">
        <v>0</v>
      </c>
      <c r="H23" s="28">
        <f t="shared" si="25"/>
        <v>0</v>
      </c>
      <c r="I23" s="25">
        <v>0</v>
      </c>
      <c r="J23" s="26">
        <v>0</v>
      </c>
      <c r="K23" s="27">
        <f t="shared" si="31"/>
        <v>0</v>
      </c>
      <c r="L23" s="25">
        <v>0</v>
      </c>
      <c r="M23" s="25">
        <v>0</v>
      </c>
      <c r="N23" s="25">
        <f t="shared" si="26"/>
        <v>0</v>
      </c>
      <c r="O23" s="25">
        <v>0</v>
      </c>
      <c r="P23" s="25">
        <v>0</v>
      </c>
      <c r="Q23" s="32">
        <f t="shared" si="27"/>
        <v>0</v>
      </c>
      <c r="R23" s="25">
        <v>0</v>
      </c>
      <c r="S23" s="25">
        <v>0</v>
      </c>
      <c r="T23" s="25">
        <f t="shared" si="5"/>
        <v>0</v>
      </c>
      <c r="U23" s="28">
        <v>0</v>
      </c>
      <c r="V23" s="25">
        <v>0</v>
      </c>
      <c r="W23" s="29">
        <f t="shared" si="28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9"/>
        <v>3</v>
      </c>
      <c r="C24" s="25">
        <f t="shared" si="30"/>
        <v>1</v>
      </c>
      <c r="D24" s="26">
        <f t="shared" si="30"/>
        <v>2</v>
      </c>
      <c r="E24" s="27">
        <f t="shared" si="0"/>
        <v>0</v>
      </c>
      <c r="F24" s="25">
        <v>0</v>
      </c>
      <c r="G24" s="26">
        <v>0</v>
      </c>
      <c r="H24" s="28">
        <f t="shared" si="25"/>
        <v>0</v>
      </c>
      <c r="I24" s="25">
        <v>0</v>
      </c>
      <c r="J24" s="26">
        <v>0</v>
      </c>
      <c r="K24" s="27">
        <f t="shared" si="31"/>
        <v>0</v>
      </c>
      <c r="L24" s="25">
        <v>0</v>
      </c>
      <c r="M24" s="25">
        <v>0</v>
      </c>
      <c r="N24" s="25">
        <f t="shared" si="26"/>
        <v>0</v>
      </c>
      <c r="O24" s="25">
        <v>0</v>
      </c>
      <c r="P24" s="25">
        <v>0</v>
      </c>
      <c r="Q24" s="32">
        <f t="shared" si="27"/>
        <v>0</v>
      </c>
      <c r="R24" s="25">
        <v>0</v>
      </c>
      <c r="S24" s="25">
        <v>0</v>
      </c>
      <c r="T24" s="25">
        <f t="shared" si="5"/>
        <v>0</v>
      </c>
      <c r="U24" s="28">
        <v>0</v>
      </c>
      <c r="V24" s="25">
        <v>0</v>
      </c>
      <c r="W24" s="29">
        <f t="shared" si="28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9"/>
        <v>4</v>
      </c>
      <c r="C25" s="25">
        <f t="shared" si="30"/>
        <v>2</v>
      </c>
      <c r="D25" s="26">
        <f t="shared" si="30"/>
        <v>2</v>
      </c>
      <c r="E25" s="27">
        <f t="shared" si="0"/>
        <v>1</v>
      </c>
      <c r="F25" s="25">
        <v>1</v>
      </c>
      <c r="G25" s="26">
        <v>0</v>
      </c>
      <c r="H25" s="28">
        <f t="shared" si="25"/>
        <v>0</v>
      </c>
      <c r="I25" s="25">
        <v>0</v>
      </c>
      <c r="J25" s="26">
        <v>0</v>
      </c>
      <c r="K25" s="27">
        <f t="shared" si="31"/>
        <v>0</v>
      </c>
      <c r="L25" s="25">
        <v>0</v>
      </c>
      <c r="M25" s="25">
        <v>0</v>
      </c>
      <c r="N25" s="25">
        <f t="shared" si="26"/>
        <v>0</v>
      </c>
      <c r="O25" s="25">
        <v>0</v>
      </c>
      <c r="P25" s="25">
        <v>0</v>
      </c>
      <c r="Q25" s="32">
        <f t="shared" si="27"/>
        <v>0</v>
      </c>
      <c r="R25" s="25">
        <v>0</v>
      </c>
      <c r="S25" s="25">
        <v>0</v>
      </c>
      <c r="T25" s="25">
        <f t="shared" si="5"/>
        <v>0</v>
      </c>
      <c r="U25" s="28">
        <v>0</v>
      </c>
      <c r="V25" s="25">
        <v>0</v>
      </c>
      <c r="W25" s="29">
        <f t="shared" si="28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27</v>
      </c>
      <c r="C26" s="111">
        <f>SUM(C19:C25)</f>
        <v>11</v>
      </c>
      <c r="D26" s="111">
        <f>SUM(D19:D25)</f>
        <v>16</v>
      </c>
      <c r="E26" s="110">
        <f t="shared" ref="E26:Y26" si="32">SUM(E19:E25)</f>
        <v>4</v>
      </c>
      <c r="F26" s="111">
        <f t="shared" si="32"/>
        <v>4</v>
      </c>
      <c r="G26" s="111">
        <f t="shared" si="32"/>
        <v>0</v>
      </c>
      <c r="H26" s="110">
        <f t="shared" si="32"/>
        <v>0</v>
      </c>
      <c r="I26" s="111">
        <f t="shared" si="32"/>
        <v>0</v>
      </c>
      <c r="J26" s="111">
        <f t="shared" si="32"/>
        <v>0</v>
      </c>
      <c r="K26" s="110">
        <f t="shared" si="32"/>
        <v>0</v>
      </c>
      <c r="L26" s="111">
        <f t="shared" si="32"/>
        <v>0</v>
      </c>
      <c r="M26" s="111">
        <f t="shared" si="32"/>
        <v>0</v>
      </c>
      <c r="N26" s="110">
        <f>SUM(N19:N25)</f>
        <v>4</v>
      </c>
      <c r="O26" s="111">
        <f t="shared" si="32"/>
        <v>3</v>
      </c>
      <c r="P26" s="111">
        <f t="shared" si="32"/>
        <v>1</v>
      </c>
      <c r="Q26" s="110">
        <f t="shared" si="32"/>
        <v>0</v>
      </c>
      <c r="R26" s="111">
        <f t="shared" si="32"/>
        <v>0</v>
      </c>
      <c r="S26" s="111">
        <f t="shared" si="32"/>
        <v>0</v>
      </c>
      <c r="T26" s="110">
        <f t="shared" si="32"/>
        <v>9</v>
      </c>
      <c r="U26" s="111">
        <f t="shared" si="32"/>
        <v>6</v>
      </c>
      <c r="V26" s="111">
        <f t="shared" si="32"/>
        <v>3</v>
      </c>
      <c r="W26" s="110">
        <f t="shared" si="32"/>
        <v>0</v>
      </c>
      <c r="X26" s="111">
        <f t="shared" si="32"/>
        <v>0</v>
      </c>
      <c r="Y26" s="111">
        <f t="shared" si="32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33">SUM(C27:D27)</f>
        <v>4</v>
      </c>
      <c r="C27" s="25">
        <f>SUM(C25,F27,I27)-SUM(L27,O27,R27)</f>
        <v>2</v>
      </c>
      <c r="D27" s="26">
        <f>SUM(D25,G27,J27)-SUM(M27,P27,S27)</f>
        <v>2</v>
      </c>
      <c r="E27" s="27">
        <f t="shared" si="0"/>
        <v>0</v>
      </c>
      <c r="F27" s="25">
        <v>0</v>
      </c>
      <c r="G27" s="26">
        <v>0</v>
      </c>
      <c r="H27" s="28">
        <f t="shared" ref="H27:H33" si="34">SUM(I27:J27)</f>
        <v>0</v>
      </c>
      <c r="I27" s="25">
        <v>0</v>
      </c>
      <c r="J27" s="26">
        <v>0</v>
      </c>
      <c r="K27" s="27">
        <f t="shared" si="31"/>
        <v>0</v>
      </c>
      <c r="L27" s="25">
        <v>0</v>
      </c>
      <c r="M27" s="25">
        <v>0</v>
      </c>
      <c r="N27" s="25">
        <f t="shared" si="26"/>
        <v>0</v>
      </c>
      <c r="O27" s="25">
        <v>0</v>
      </c>
      <c r="P27" s="25">
        <v>0</v>
      </c>
      <c r="Q27" s="32">
        <f>SUM(R27:S27)</f>
        <v>0</v>
      </c>
      <c r="R27" s="25">
        <v>0</v>
      </c>
      <c r="S27" s="25">
        <v>0</v>
      </c>
      <c r="T27" s="25">
        <f t="shared" si="5"/>
        <v>0</v>
      </c>
      <c r="U27" s="28">
        <v>0</v>
      </c>
      <c r="V27" s="25">
        <v>0</v>
      </c>
      <c r="W27" s="29">
        <f t="shared" ref="W27:W33" si="35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33"/>
        <v>4</v>
      </c>
      <c r="C28" s="25">
        <f t="shared" ref="C28:D33" si="36">SUM(C27,F28,I28)-SUM(L28,O28,R28)</f>
        <v>2</v>
      </c>
      <c r="D28" s="26">
        <f t="shared" si="36"/>
        <v>2</v>
      </c>
      <c r="E28" s="27">
        <f t="shared" si="0"/>
        <v>0</v>
      </c>
      <c r="F28" s="25">
        <v>0</v>
      </c>
      <c r="G28" s="26">
        <v>0</v>
      </c>
      <c r="H28" s="28">
        <v>0</v>
      </c>
      <c r="I28" s="25">
        <v>0</v>
      </c>
      <c r="J28" s="26">
        <v>0</v>
      </c>
      <c r="K28" s="27">
        <f t="shared" si="31"/>
        <v>0</v>
      </c>
      <c r="L28" s="25">
        <v>0</v>
      </c>
      <c r="M28" s="26">
        <v>0</v>
      </c>
      <c r="N28" s="25">
        <f t="shared" si="26"/>
        <v>0</v>
      </c>
      <c r="O28" s="25">
        <v>0</v>
      </c>
      <c r="P28" s="26">
        <v>0</v>
      </c>
      <c r="Q28" s="27">
        <f>SUM(R28:S28)</f>
        <v>0</v>
      </c>
      <c r="R28" s="25">
        <v>0</v>
      </c>
      <c r="S28" s="26">
        <v>0</v>
      </c>
      <c r="T28" s="25">
        <f t="shared" si="5"/>
        <v>0</v>
      </c>
      <c r="U28" s="25">
        <v>0</v>
      </c>
      <c r="V28" s="26">
        <v>0</v>
      </c>
      <c r="W28" s="29">
        <f t="shared" si="35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33"/>
        <v>3</v>
      </c>
      <c r="C29" s="25">
        <f t="shared" si="36"/>
        <v>2</v>
      </c>
      <c r="D29" s="26">
        <f t="shared" si="36"/>
        <v>1</v>
      </c>
      <c r="E29" s="27">
        <f t="shared" si="0"/>
        <v>0</v>
      </c>
      <c r="F29" s="25">
        <v>0</v>
      </c>
      <c r="G29" s="26">
        <v>0</v>
      </c>
      <c r="H29" s="28">
        <f t="shared" si="34"/>
        <v>0</v>
      </c>
      <c r="I29" s="25">
        <v>0</v>
      </c>
      <c r="J29" s="26">
        <v>0</v>
      </c>
      <c r="K29" s="27">
        <v>0</v>
      </c>
      <c r="L29" s="25">
        <v>0</v>
      </c>
      <c r="M29" s="25">
        <v>0</v>
      </c>
      <c r="N29" s="25">
        <f t="shared" si="26"/>
        <v>1</v>
      </c>
      <c r="O29" s="25">
        <v>0</v>
      </c>
      <c r="P29" s="26">
        <v>1</v>
      </c>
      <c r="Q29" s="31">
        <v>0</v>
      </c>
      <c r="R29" s="25">
        <v>0</v>
      </c>
      <c r="S29" s="25">
        <v>0</v>
      </c>
      <c r="T29" s="25">
        <f t="shared" si="5"/>
        <v>14</v>
      </c>
      <c r="U29" s="25">
        <v>0</v>
      </c>
      <c r="V29" s="26">
        <v>14</v>
      </c>
      <c r="W29" s="29">
        <f t="shared" si="35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33"/>
        <v>2</v>
      </c>
      <c r="C30" s="25">
        <f t="shared" si="36"/>
        <v>1</v>
      </c>
      <c r="D30" s="26">
        <f t="shared" si="36"/>
        <v>1</v>
      </c>
      <c r="E30" s="27">
        <f t="shared" si="0"/>
        <v>0</v>
      </c>
      <c r="F30" s="25">
        <v>0</v>
      </c>
      <c r="G30" s="26">
        <v>0</v>
      </c>
      <c r="H30" s="28">
        <f t="shared" si="34"/>
        <v>0</v>
      </c>
      <c r="I30" s="25">
        <v>0</v>
      </c>
      <c r="J30" s="26">
        <v>0</v>
      </c>
      <c r="K30" s="27">
        <f t="shared" si="31"/>
        <v>0</v>
      </c>
      <c r="L30" s="25">
        <v>0</v>
      </c>
      <c r="M30" s="25">
        <v>0</v>
      </c>
      <c r="N30" s="25">
        <f t="shared" si="26"/>
        <v>1</v>
      </c>
      <c r="O30" s="25">
        <v>1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 t="shared" si="5"/>
        <v>8</v>
      </c>
      <c r="U30" s="25">
        <v>8</v>
      </c>
      <c r="V30" s="26">
        <v>0</v>
      </c>
      <c r="W30" s="29">
        <f t="shared" si="35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33"/>
        <v>1</v>
      </c>
      <c r="C31" s="25">
        <f t="shared" si="36"/>
        <v>0</v>
      </c>
      <c r="D31" s="26">
        <f t="shared" si="36"/>
        <v>1</v>
      </c>
      <c r="E31" s="27">
        <f>SUM(F31:G31)</f>
        <v>0</v>
      </c>
      <c r="F31" s="25">
        <v>0</v>
      </c>
      <c r="G31" s="26">
        <v>0</v>
      </c>
      <c r="H31" s="28">
        <f t="shared" si="34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1</v>
      </c>
      <c r="O31" s="25">
        <v>1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5</v>
      </c>
      <c r="U31" s="25">
        <v>5</v>
      </c>
      <c r="V31" s="26">
        <v>0</v>
      </c>
      <c r="W31" s="29">
        <f t="shared" si="35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33"/>
        <v>1</v>
      </c>
      <c r="C32" s="25">
        <f t="shared" si="36"/>
        <v>0</v>
      </c>
      <c r="D32" s="26">
        <f t="shared" si="36"/>
        <v>1</v>
      </c>
      <c r="E32" s="27">
        <f>SUM(F32:G32)</f>
        <v>0</v>
      </c>
      <c r="F32" s="25">
        <v>0</v>
      </c>
      <c r="G32" s="26">
        <v>0</v>
      </c>
      <c r="H32" s="28">
        <f t="shared" si="34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35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33"/>
        <v>1</v>
      </c>
      <c r="C33" s="25">
        <f t="shared" si="36"/>
        <v>0</v>
      </c>
      <c r="D33" s="26">
        <f t="shared" si="36"/>
        <v>1</v>
      </c>
      <c r="E33" s="27">
        <f>SUM(F33:G33)</f>
        <v>0</v>
      </c>
      <c r="F33" s="25">
        <v>0</v>
      </c>
      <c r="G33" s="26">
        <v>0</v>
      </c>
      <c r="H33" s="28">
        <f t="shared" si="34"/>
        <v>0</v>
      </c>
      <c r="I33" s="25">
        <v>0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0</v>
      </c>
      <c r="O33" s="25">
        <v>0</v>
      </c>
      <c r="P33" s="26">
        <v>0</v>
      </c>
      <c r="Q33" s="31">
        <f>SUM(R33:S33)</f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35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>SUM(B27:B33)</f>
        <v>16</v>
      </c>
      <c r="C34" s="110">
        <f>SUM(C27:C33)</f>
        <v>7</v>
      </c>
      <c r="D34" s="110">
        <f>SUM(D27:D33)</f>
        <v>9</v>
      </c>
      <c r="E34" s="110">
        <f t="shared" ref="E34:Y34" si="37">SUM(E27:E33)</f>
        <v>0</v>
      </c>
      <c r="F34" s="111">
        <f t="shared" si="37"/>
        <v>0</v>
      </c>
      <c r="G34" s="111">
        <f t="shared" si="37"/>
        <v>0</v>
      </c>
      <c r="H34" s="110">
        <f t="shared" si="37"/>
        <v>0</v>
      </c>
      <c r="I34" s="111">
        <f t="shared" si="37"/>
        <v>0</v>
      </c>
      <c r="J34" s="111">
        <f t="shared" si="37"/>
        <v>0</v>
      </c>
      <c r="K34" s="110">
        <f t="shared" si="37"/>
        <v>0</v>
      </c>
      <c r="L34" s="111">
        <f t="shared" si="37"/>
        <v>0</v>
      </c>
      <c r="M34" s="111">
        <f t="shared" si="37"/>
        <v>0</v>
      </c>
      <c r="N34" s="110">
        <f t="shared" si="37"/>
        <v>3</v>
      </c>
      <c r="O34" s="111">
        <f t="shared" si="37"/>
        <v>2</v>
      </c>
      <c r="P34" s="111">
        <f t="shared" si="37"/>
        <v>1</v>
      </c>
      <c r="Q34" s="110">
        <f t="shared" si="37"/>
        <v>0</v>
      </c>
      <c r="R34" s="111">
        <v>0</v>
      </c>
      <c r="S34" s="111">
        <v>0</v>
      </c>
      <c r="T34" s="110">
        <f t="shared" si="37"/>
        <v>27</v>
      </c>
      <c r="U34" s="110">
        <f t="shared" si="37"/>
        <v>13</v>
      </c>
      <c r="V34" s="111">
        <f t="shared" si="37"/>
        <v>14</v>
      </c>
      <c r="W34" s="110">
        <f t="shared" si="37"/>
        <v>0</v>
      </c>
      <c r="X34" s="111">
        <f t="shared" si="37"/>
        <v>0</v>
      </c>
      <c r="Y34" s="111">
        <f t="shared" si="37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8">SUM(C35:D35)</f>
        <v>2</v>
      </c>
      <c r="C35" s="25">
        <f>SUM(C33,F35,I35)-SUM(L35,O35,R35)</f>
        <v>2</v>
      </c>
      <c r="D35" s="26">
        <f>SUM(D33,G35,J35)-SUM(M35,P35,S35)</f>
        <v>0</v>
      </c>
      <c r="E35" s="27">
        <f t="shared" ref="E35:E41" si="39">SUM(F35:G35)</f>
        <v>1</v>
      </c>
      <c r="F35" s="25">
        <v>1</v>
      </c>
      <c r="G35" s="26">
        <v>0</v>
      </c>
      <c r="H35" s="28">
        <f t="shared" ref="H35:H39" si="40">SUM(I35:J35)</f>
        <v>1</v>
      </c>
      <c r="I35" s="25">
        <v>1</v>
      </c>
      <c r="J35" s="26">
        <v>0</v>
      </c>
      <c r="K35" s="27">
        <f t="shared" ref="K35:K41" si="41">SUM(L35:M35)</f>
        <v>1</v>
      </c>
      <c r="L35" s="25">
        <v>0</v>
      </c>
      <c r="M35" s="25">
        <v>1</v>
      </c>
      <c r="N35" s="25">
        <f t="shared" ref="N35:N41" si="42">SUM(O35:P35)</f>
        <v>0</v>
      </c>
      <c r="O35" s="25">
        <v>0</v>
      </c>
      <c r="P35" s="26">
        <v>0</v>
      </c>
      <c r="Q35" s="31">
        <f t="shared" ref="Q35:Q41" si="43">SUM(R35:S35)</f>
        <v>0</v>
      </c>
      <c r="R35" s="25">
        <v>0</v>
      </c>
      <c r="S35" s="25">
        <v>0</v>
      </c>
      <c r="T35" s="25">
        <f t="shared" ref="T35:T41" si="44">SUM(U35:V35)</f>
        <v>0</v>
      </c>
      <c r="U35" s="25">
        <v>0</v>
      </c>
      <c r="V35" s="26">
        <v>0</v>
      </c>
      <c r="W35" s="29">
        <f t="shared" ref="W35:W39" si="45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8"/>
        <v>2</v>
      </c>
      <c r="C36" s="25">
        <f t="shared" ref="C36:D39" si="46">SUM(C35,F36,I36)-SUM(L36,O36,R36)</f>
        <v>2</v>
      </c>
      <c r="D36" s="26">
        <f t="shared" si="46"/>
        <v>0</v>
      </c>
      <c r="E36" s="27">
        <f t="shared" si="39"/>
        <v>1</v>
      </c>
      <c r="F36" s="25">
        <v>1</v>
      </c>
      <c r="G36" s="26">
        <v>0</v>
      </c>
      <c r="H36" s="28">
        <f t="shared" si="40"/>
        <v>0</v>
      </c>
      <c r="I36" s="25">
        <v>0</v>
      </c>
      <c r="J36" s="26">
        <v>0</v>
      </c>
      <c r="K36" s="27">
        <f t="shared" si="41"/>
        <v>0</v>
      </c>
      <c r="L36" s="25">
        <v>0</v>
      </c>
      <c r="M36" s="25">
        <v>0</v>
      </c>
      <c r="N36" s="25">
        <f t="shared" si="42"/>
        <v>1</v>
      </c>
      <c r="O36" s="25">
        <v>1</v>
      </c>
      <c r="P36" s="26">
        <v>0</v>
      </c>
      <c r="Q36" s="31">
        <f t="shared" si="43"/>
        <v>0</v>
      </c>
      <c r="R36" s="25">
        <v>0</v>
      </c>
      <c r="S36" s="25">
        <v>0</v>
      </c>
      <c r="T36" s="25">
        <f t="shared" si="44"/>
        <v>19</v>
      </c>
      <c r="U36" s="25">
        <v>19</v>
      </c>
      <c r="V36" s="26">
        <v>0</v>
      </c>
      <c r="W36" s="29">
        <f t="shared" si="45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8"/>
        <v>1</v>
      </c>
      <c r="C37" s="25">
        <f t="shared" si="46"/>
        <v>0</v>
      </c>
      <c r="D37" s="26">
        <f t="shared" si="46"/>
        <v>1</v>
      </c>
      <c r="E37" s="27">
        <f t="shared" si="39"/>
        <v>0</v>
      </c>
      <c r="F37" s="25">
        <v>0</v>
      </c>
      <c r="G37" s="26">
        <v>0</v>
      </c>
      <c r="H37" s="28">
        <f t="shared" si="40"/>
        <v>1</v>
      </c>
      <c r="I37" s="25">
        <v>0</v>
      </c>
      <c r="J37" s="26">
        <v>1</v>
      </c>
      <c r="K37" s="27">
        <f t="shared" si="41"/>
        <v>0</v>
      </c>
      <c r="L37" s="25">
        <v>0</v>
      </c>
      <c r="M37" s="25">
        <v>0</v>
      </c>
      <c r="N37" s="25">
        <f t="shared" si="42"/>
        <v>2</v>
      </c>
      <c r="O37" s="25">
        <v>2</v>
      </c>
      <c r="P37" s="26">
        <v>0</v>
      </c>
      <c r="Q37" s="31">
        <f t="shared" si="43"/>
        <v>0</v>
      </c>
      <c r="R37" s="25">
        <v>0</v>
      </c>
      <c r="S37" s="25">
        <v>0</v>
      </c>
      <c r="T37" s="25">
        <f t="shared" si="44"/>
        <v>3</v>
      </c>
      <c r="U37" s="25">
        <v>3</v>
      </c>
      <c r="V37" s="26">
        <v>0</v>
      </c>
      <c r="W37" s="29">
        <f t="shared" si="45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8"/>
        <v>3</v>
      </c>
      <c r="C38" s="25">
        <f t="shared" si="46"/>
        <v>0</v>
      </c>
      <c r="D38" s="26">
        <f t="shared" si="46"/>
        <v>3</v>
      </c>
      <c r="E38" s="27">
        <f t="shared" si="39"/>
        <v>2</v>
      </c>
      <c r="F38" s="25">
        <v>0</v>
      </c>
      <c r="G38" s="26">
        <v>2</v>
      </c>
      <c r="H38" s="28">
        <f t="shared" si="40"/>
        <v>0</v>
      </c>
      <c r="I38" s="25">
        <v>0</v>
      </c>
      <c r="J38" s="26">
        <v>0</v>
      </c>
      <c r="K38" s="27">
        <f t="shared" si="41"/>
        <v>0</v>
      </c>
      <c r="L38" s="25">
        <v>0</v>
      </c>
      <c r="M38" s="25">
        <v>0</v>
      </c>
      <c r="N38" s="25">
        <f t="shared" si="42"/>
        <v>0</v>
      </c>
      <c r="O38" s="25">
        <v>0</v>
      </c>
      <c r="P38" s="26">
        <v>0</v>
      </c>
      <c r="Q38" s="31">
        <f t="shared" si="43"/>
        <v>0</v>
      </c>
      <c r="R38" s="25">
        <v>0</v>
      </c>
      <c r="S38" s="25">
        <v>0</v>
      </c>
      <c r="T38" s="25">
        <f t="shared" si="44"/>
        <v>0</v>
      </c>
      <c r="U38" s="25">
        <v>0</v>
      </c>
      <c r="V38" s="26">
        <v>0</v>
      </c>
      <c r="W38" s="29">
        <f t="shared" si="45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8"/>
        <v>4</v>
      </c>
      <c r="C39" s="25">
        <f t="shared" si="46"/>
        <v>1</v>
      </c>
      <c r="D39" s="26">
        <f t="shared" si="46"/>
        <v>3</v>
      </c>
      <c r="E39" s="27">
        <f t="shared" si="39"/>
        <v>1</v>
      </c>
      <c r="F39" s="25">
        <v>1</v>
      </c>
      <c r="G39" s="26">
        <v>0</v>
      </c>
      <c r="H39" s="28">
        <f t="shared" si="40"/>
        <v>0</v>
      </c>
      <c r="I39" s="25">
        <v>0</v>
      </c>
      <c r="J39" s="26">
        <v>0</v>
      </c>
      <c r="K39" s="27">
        <f t="shared" si="41"/>
        <v>0</v>
      </c>
      <c r="L39" s="25">
        <v>0</v>
      </c>
      <c r="M39" s="25">
        <v>0</v>
      </c>
      <c r="N39" s="25">
        <f t="shared" si="42"/>
        <v>0</v>
      </c>
      <c r="O39" s="25">
        <v>0</v>
      </c>
      <c r="P39" s="26">
        <v>0</v>
      </c>
      <c r="Q39" s="31">
        <f t="shared" si="43"/>
        <v>0</v>
      </c>
      <c r="R39" s="25">
        <v>0</v>
      </c>
      <c r="S39" s="25">
        <v>0</v>
      </c>
      <c r="T39" s="25">
        <f t="shared" si="44"/>
        <v>0</v>
      </c>
      <c r="U39" s="25">
        <v>0</v>
      </c>
      <c r="V39" s="26">
        <v>0</v>
      </c>
      <c r="W39" s="29">
        <f t="shared" si="45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47">SUM(C40:D40)</f>
        <v>2</v>
      </c>
      <c r="C40" s="25">
        <f t="shared" ref="C40:C41" si="48">SUM(C39,F40,I40)-SUM(L40,O40,R40)</f>
        <v>1</v>
      </c>
      <c r="D40" s="26">
        <f t="shared" ref="D40:D41" si="49">SUM(D39,G40,J40)-SUM(M40,P40,S40)</f>
        <v>1</v>
      </c>
      <c r="E40" s="27">
        <f t="shared" si="39"/>
        <v>2</v>
      </c>
      <c r="F40" s="25">
        <v>2</v>
      </c>
      <c r="G40" s="26">
        <v>0</v>
      </c>
      <c r="H40" s="28">
        <f t="shared" ref="H40:H41" si="50">SUM(I40:J40)</f>
        <v>0</v>
      </c>
      <c r="I40" s="25">
        <v>0</v>
      </c>
      <c r="J40" s="26">
        <v>0</v>
      </c>
      <c r="K40" s="27">
        <f t="shared" si="41"/>
        <v>0</v>
      </c>
      <c r="L40" s="25">
        <v>0</v>
      </c>
      <c r="M40" s="25">
        <v>0</v>
      </c>
      <c r="N40" s="25">
        <f t="shared" si="42"/>
        <v>4</v>
      </c>
      <c r="O40" s="25">
        <v>2</v>
      </c>
      <c r="P40" s="26">
        <v>2</v>
      </c>
      <c r="Q40" s="31">
        <f t="shared" si="43"/>
        <v>0</v>
      </c>
      <c r="R40" s="25">
        <v>0</v>
      </c>
      <c r="S40" s="25">
        <v>0</v>
      </c>
      <c r="T40" s="25">
        <f t="shared" si="44"/>
        <v>0</v>
      </c>
      <c r="U40" s="25">
        <v>0</v>
      </c>
      <c r="V40" s="26">
        <v>0</v>
      </c>
      <c r="W40" s="29">
        <f t="shared" ref="W40:W41" si="51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47"/>
        <v>3</v>
      </c>
      <c r="C41" s="25">
        <f t="shared" si="48"/>
        <v>1</v>
      </c>
      <c r="D41" s="26">
        <f t="shared" si="49"/>
        <v>2</v>
      </c>
      <c r="E41" s="27">
        <f t="shared" si="39"/>
        <v>1</v>
      </c>
      <c r="F41" s="25">
        <v>0</v>
      </c>
      <c r="G41" s="26">
        <v>1</v>
      </c>
      <c r="H41" s="28">
        <f t="shared" si="50"/>
        <v>0</v>
      </c>
      <c r="I41" s="25">
        <v>0</v>
      </c>
      <c r="J41" s="26">
        <v>0</v>
      </c>
      <c r="K41" s="27">
        <f t="shared" si="41"/>
        <v>0</v>
      </c>
      <c r="L41" s="25">
        <v>0</v>
      </c>
      <c r="M41" s="25">
        <v>0</v>
      </c>
      <c r="N41" s="25">
        <f t="shared" si="42"/>
        <v>0</v>
      </c>
      <c r="O41" s="25">
        <v>0</v>
      </c>
      <c r="P41" s="26">
        <v>0</v>
      </c>
      <c r="Q41" s="31">
        <f t="shared" si="43"/>
        <v>0</v>
      </c>
      <c r="R41" s="25">
        <v>0</v>
      </c>
      <c r="S41" s="25">
        <v>0</v>
      </c>
      <c r="T41" s="25">
        <f t="shared" si="44"/>
        <v>0</v>
      </c>
      <c r="U41" s="25">
        <v>0</v>
      </c>
      <c r="V41" s="26">
        <v>0</v>
      </c>
      <c r="W41" s="29">
        <f t="shared" si="51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52">SUM(B35:B41)</f>
        <v>17</v>
      </c>
      <c r="C42" s="110">
        <f t="shared" si="52"/>
        <v>7</v>
      </c>
      <c r="D42" s="110">
        <f t="shared" si="52"/>
        <v>10</v>
      </c>
      <c r="E42" s="110">
        <f t="shared" si="52"/>
        <v>8</v>
      </c>
      <c r="F42" s="110">
        <f t="shared" si="52"/>
        <v>5</v>
      </c>
      <c r="G42" s="110">
        <f t="shared" si="52"/>
        <v>3</v>
      </c>
      <c r="H42" s="110">
        <f t="shared" si="52"/>
        <v>2</v>
      </c>
      <c r="I42" s="110">
        <f t="shared" si="52"/>
        <v>1</v>
      </c>
      <c r="J42" s="110">
        <f t="shared" si="52"/>
        <v>1</v>
      </c>
      <c r="K42" s="110">
        <f t="shared" si="52"/>
        <v>1</v>
      </c>
      <c r="L42" s="110">
        <f t="shared" si="52"/>
        <v>0</v>
      </c>
      <c r="M42" s="110">
        <f t="shared" si="52"/>
        <v>1</v>
      </c>
      <c r="N42" s="110">
        <f t="shared" si="52"/>
        <v>7</v>
      </c>
      <c r="O42" s="110">
        <f t="shared" si="52"/>
        <v>5</v>
      </c>
      <c r="P42" s="110">
        <f t="shared" si="52"/>
        <v>2</v>
      </c>
      <c r="Q42" s="110">
        <f t="shared" si="52"/>
        <v>0</v>
      </c>
      <c r="R42" s="110">
        <f t="shared" si="52"/>
        <v>0</v>
      </c>
      <c r="S42" s="110">
        <f t="shared" si="52"/>
        <v>0</v>
      </c>
      <c r="T42" s="110">
        <f t="shared" si="52"/>
        <v>22</v>
      </c>
      <c r="U42" s="110">
        <f t="shared" si="52"/>
        <v>22</v>
      </c>
      <c r="V42" s="110">
        <f t="shared" si="52"/>
        <v>0</v>
      </c>
      <c r="W42" s="110">
        <f t="shared" si="52"/>
        <v>0</v>
      </c>
      <c r="X42" s="110">
        <f t="shared" si="52"/>
        <v>0</v>
      </c>
      <c r="Y42" s="110">
        <f t="shared" si="52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129</v>
      </c>
      <c r="C43" s="211">
        <f t="shared" ref="C43:Y43" si="53">SUM(C10,C18,C26,C34,C42)</f>
        <v>54</v>
      </c>
      <c r="D43" s="211">
        <f t="shared" si="53"/>
        <v>75</v>
      </c>
      <c r="E43" s="211">
        <f t="shared" si="53"/>
        <v>25</v>
      </c>
      <c r="F43" s="211">
        <f t="shared" si="53"/>
        <v>15</v>
      </c>
      <c r="G43" s="211">
        <f t="shared" si="53"/>
        <v>10</v>
      </c>
      <c r="H43" s="211">
        <f t="shared" si="53"/>
        <v>2</v>
      </c>
      <c r="I43" s="211">
        <f t="shared" si="53"/>
        <v>1</v>
      </c>
      <c r="J43" s="211">
        <f t="shared" si="53"/>
        <v>1</v>
      </c>
      <c r="K43" s="211">
        <f t="shared" si="53"/>
        <v>1</v>
      </c>
      <c r="L43" s="211">
        <f t="shared" si="53"/>
        <v>0</v>
      </c>
      <c r="M43" s="211">
        <f t="shared" si="53"/>
        <v>1</v>
      </c>
      <c r="N43" s="211">
        <f t="shared" si="53"/>
        <v>31</v>
      </c>
      <c r="O43" s="211">
        <f t="shared" si="53"/>
        <v>20</v>
      </c>
      <c r="P43" s="211">
        <f t="shared" si="53"/>
        <v>11</v>
      </c>
      <c r="Q43" s="211">
        <f t="shared" si="53"/>
        <v>0</v>
      </c>
      <c r="R43" s="211">
        <f t="shared" si="53"/>
        <v>0</v>
      </c>
      <c r="S43" s="211">
        <f t="shared" si="53"/>
        <v>0</v>
      </c>
      <c r="T43" s="211">
        <f t="shared" si="53"/>
        <v>160</v>
      </c>
      <c r="U43" s="211">
        <f t="shared" si="53"/>
        <v>103</v>
      </c>
      <c r="V43" s="211">
        <f t="shared" si="53"/>
        <v>57</v>
      </c>
      <c r="W43" s="211">
        <f t="shared" si="53"/>
        <v>0</v>
      </c>
      <c r="X43" s="211">
        <f t="shared" si="53"/>
        <v>0</v>
      </c>
      <c r="Y43" s="211">
        <f t="shared" si="53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3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22"/>
  <dimension ref="A1:AC44"/>
  <sheetViews>
    <sheetView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B43" sqref="B4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/>
      <c r="F2" s="4" t="s">
        <v>98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63" t="s">
        <v>7</v>
      </c>
      <c r="F4" s="253"/>
      <c r="G4" s="254"/>
      <c r="H4" s="259" t="s">
        <v>3</v>
      </c>
      <c r="I4" s="259"/>
      <c r="J4" s="260"/>
      <c r="K4" s="287" t="s">
        <v>3</v>
      </c>
      <c r="L4" s="288"/>
      <c r="M4" s="289"/>
      <c r="N4" s="261" t="s">
        <v>4</v>
      </c>
      <c r="O4" s="261"/>
      <c r="P4" s="261"/>
      <c r="Q4" s="261"/>
      <c r="R4" s="261"/>
      <c r="S4" s="262"/>
      <c r="T4" s="263" t="s">
        <v>16</v>
      </c>
      <c r="U4" s="263"/>
      <c r="V4" s="265"/>
      <c r="W4" s="263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56"/>
      <c r="F5" s="256"/>
      <c r="G5" s="257"/>
      <c r="H5" s="267" t="s">
        <v>8</v>
      </c>
      <c r="I5" s="267"/>
      <c r="J5" s="275"/>
      <c r="K5" s="290" t="s">
        <v>9</v>
      </c>
      <c r="L5" s="291"/>
      <c r="M5" s="292"/>
      <c r="N5" s="277" t="s">
        <v>10</v>
      </c>
      <c r="O5" s="277"/>
      <c r="P5" s="283"/>
      <c r="Q5" s="277" t="s">
        <v>11</v>
      </c>
      <c r="R5" s="277"/>
      <c r="S5" s="283"/>
      <c r="T5" s="270" t="s">
        <v>17</v>
      </c>
      <c r="U5" s="270"/>
      <c r="V5" s="273"/>
      <c r="W5" s="270" t="s">
        <v>19</v>
      </c>
      <c r="X5" s="270"/>
      <c r="Y5" s="271"/>
      <c r="Z5" s="281"/>
      <c r="AA5" s="267"/>
      <c r="AC5" s="11">
        <v>4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4" t="s">
        <v>13</v>
      </c>
      <c r="F6" s="15" t="s">
        <v>14</v>
      </c>
      <c r="G6" s="22" t="s">
        <v>15</v>
      </c>
      <c r="H6" s="166" t="s">
        <v>13</v>
      </c>
      <c r="I6" s="17" t="s">
        <v>14</v>
      </c>
      <c r="J6" s="23" t="s">
        <v>15</v>
      </c>
      <c r="K6" s="13" t="s">
        <v>13</v>
      </c>
      <c r="L6" s="15" t="s">
        <v>14</v>
      </c>
      <c r="M6" s="22" t="s">
        <v>15</v>
      </c>
      <c r="N6" s="14" t="s">
        <v>13</v>
      </c>
      <c r="O6" s="15" t="s">
        <v>14</v>
      </c>
      <c r="P6" s="16" t="s">
        <v>15</v>
      </c>
      <c r="Q6" s="171" t="s">
        <v>13</v>
      </c>
      <c r="R6" s="17" t="s">
        <v>14</v>
      </c>
      <c r="S6" s="18" t="s">
        <v>15</v>
      </c>
      <c r="T6" s="171" t="s">
        <v>13</v>
      </c>
      <c r="U6" s="17" t="s">
        <v>14</v>
      </c>
      <c r="V6" s="175" t="s">
        <v>15</v>
      </c>
      <c r="W6" s="171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2</v>
      </c>
    </row>
    <row r="7" spans="1:29" s="2" customFormat="1" ht="15.95" customHeight="1">
      <c r="A7" s="24">
        <v>1</v>
      </c>
      <c r="B7" s="25">
        <f>SUM(C7:D7)</f>
        <v>5</v>
      </c>
      <c r="C7" s="25">
        <f>SUM(AC5,F7,I7)-SUM(L7,O7,R7)</f>
        <v>2</v>
      </c>
      <c r="D7" s="25">
        <f>SUM(AC6,G7,J7)-SUM(M7,P7,S7)</f>
        <v>3</v>
      </c>
      <c r="E7" s="27">
        <f t="shared" ref="E7:E30" si="0">SUM(F7:G7)</f>
        <v>1</v>
      </c>
      <c r="F7" s="25">
        <v>0</v>
      </c>
      <c r="G7" s="26">
        <v>1</v>
      </c>
      <c r="H7" s="27">
        <f t="shared" ref="H7:H8" si="1">SUM(I7:J7)</f>
        <v>1</v>
      </c>
      <c r="I7" s="25">
        <v>1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6" si="3">SUM(O7:P7)</f>
        <v>3</v>
      </c>
      <c r="O7" s="25">
        <v>3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5</v>
      </c>
      <c r="U7" s="28">
        <v>5</v>
      </c>
      <c r="V7" s="25">
        <v>0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6</v>
      </c>
    </row>
    <row r="8" spans="1:29" s="2" customFormat="1" ht="15.95" customHeight="1">
      <c r="A8" s="24">
        <v>2</v>
      </c>
      <c r="B8" s="25">
        <f t="shared" ref="B8:B9" si="6">SUM(C8:D8)</f>
        <v>7</v>
      </c>
      <c r="C8" s="25">
        <f t="shared" ref="C8:D8" si="7">SUM(C7,F8,I8)-SUM(L8,O8,R8)</f>
        <v>3</v>
      </c>
      <c r="D8" s="26">
        <f t="shared" si="7"/>
        <v>4</v>
      </c>
      <c r="E8" s="27">
        <f t="shared" si="0"/>
        <v>2</v>
      </c>
      <c r="F8" s="25">
        <v>1</v>
      </c>
      <c r="G8" s="26">
        <v>1</v>
      </c>
      <c r="H8" s="27">
        <f t="shared" si="1"/>
        <v>1</v>
      </c>
      <c r="I8" s="25">
        <v>1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1</v>
      </c>
      <c r="O8" s="25">
        <v>1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2</v>
      </c>
      <c r="U8" s="28">
        <v>2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7</v>
      </c>
      <c r="C9" s="25">
        <f>SUM(C8,F9,I9)-SUM(L9,O9,R9)</f>
        <v>4</v>
      </c>
      <c r="D9" s="25">
        <f>SUM(D8,G9,J9)-SUM(M9,P9,S9)</f>
        <v>3</v>
      </c>
      <c r="E9" s="27">
        <f t="shared" si="0"/>
        <v>1</v>
      </c>
      <c r="F9" s="25">
        <v>1</v>
      </c>
      <c r="G9" s="26">
        <v>0</v>
      </c>
      <c r="H9" s="27">
        <v>0</v>
      </c>
      <c r="I9" s="25">
        <v>0</v>
      </c>
      <c r="J9" s="26">
        <v>0</v>
      </c>
      <c r="K9" s="28">
        <f t="shared" ref="K9" si="9">SUM(L9:M9)</f>
        <v>0</v>
      </c>
      <c r="L9" s="25">
        <v>0</v>
      </c>
      <c r="M9" s="25">
        <v>0</v>
      </c>
      <c r="N9" s="28">
        <f t="shared" ref="N9" si="10">SUM(O9:P9)</f>
        <v>1</v>
      </c>
      <c r="O9" s="25">
        <v>0</v>
      </c>
      <c r="P9" s="25">
        <v>1</v>
      </c>
      <c r="Q9" s="31">
        <f t="shared" ref="Q9" si="11">SUM(R9:S9)</f>
        <v>0</v>
      </c>
      <c r="R9" s="25">
        <v>0</v>
      </c>
      <c r="S9" s="25">
        <v>0</v>
      </c>
      <c r="T9" s="29">
        <f t="shared" ref="T9" si="12">SUM(U9:V9)</f>
        <v>3</v>
      </c>
      <c r="U9" s="28">
        <v>0</v>
      </c>
      <c r="V9" s="25">
        <v>3</v>
      </c>
      <c r="W9" s="31">
        <f t="shared" ref="W9" si="13">SUM(X9:Y9)</f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14">SUM(B7:B9)</f>
        <v>19</v>
      </c>
      <c r="C10" s="108">
        <f t="shared" si="14"/>
        <v>9</v>
      </c>
      <c r="D10" s="108">
        <f t="shared" si="14"/>
        <v>10</v>
      </c>
      <c r="E10" s="108">
        <f t="shared" si="14"/>
        <v>4</v>
      </c>
      <c r="F10" s="108">
        <f t="shared" si="14"/>
        <v>2</v>
      </c>
      <c r="G10" s="108">
        <f t="shared" si="14"/>
        <v>2</v>
      </c>
      <c r="H10" s="108">
        <f t="shared" si="14"/>
        <v>2</v>
      </c>
      <c r="I10" s="108">
        <f t="shared" si="14"/>
        <v>2</v>
      </c>
      <c r="J10" s="108">
        <f t="shared" si="14"/>
        <v>0</v>
      </c>
      <c r="K10" s="108">
        <f t="shared" si="14"/>
        <v>0</v>
      </c>
      <c r="L10" s="108">
        <f t="shared" si="14"/>
        <v>0</v>
      </c>
      <c r="M10" s="108">
        <f t="shared" si="14"/>
        <v>0</v>
      </c>
      <c r="N10" s="108">
        <f t="shared" si="14"/>
        <v>5</v>
      </c>
      <c r="O10" s="108">
        <f t="shared" si="14"/>
        <v>4</v>
      </c>
      <c r="P10" s="108">
        <f t="shared" si="14"/>
        <v>1</v>
      </c>
      <c r="Q10" s="108">
        <f t="shared" si="14"/>
        <v>0</v>
      </c>
      <c r="R10" s="108">
        <f t="shared" si="14"/>
        <v>0</v>
      </c>
      <c r="S10" s="108">
        <f t="shared" si="14"/>
        <v>0</v>
      </c>
      <c r="T10" s="108">
        <f t="shared" si="14"/>
        <v>10</v>
      </c>
      <c r="U10" s="108">
        <f t="shared" si="14"/>
        <v>7</v>
      </c>
      <c r="V10" s="108">
        <f t="shared" si="14"/>
        <v>3</v>
      </c>
      <c r="W10" s="108">
        <f t="shared" ref="W10:Y10" si="15">SUM(W7:W8)</f>
        <v>0</v>
      </c>
      <c r="X10" s="108">
        <f t="shared" si="15"/>
        <v>0</v>
      </c>
      <c r="Y10" s="108">
        <f t="shared" si="15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7</v>
      </c>
      <c r="C11" s="25">
        <f>SUM(C9,F11,I11)-SUM(L11,O11,R11)</f>
        <v>4</v>
      </c>
      <c r="D11" s="25">
        <f>SUM(D9,G11,J11)-SUM(M11,P11,S11)</f>
        <v>3</v>
      </c>
      <c r="E11" s="27">
        <f t="shared" si="0"/>
        <v>2</v>
      </c>
      <c r="F11" s="25">
        <v>1</v>
      </c>
      <c r="G11" s="26">
        <v>1</v>
      </c>
      <c r="H11" s="27">
        <f t="shared" ref="H11:H17" si="16">SUM(I11:J11)</f>
        <v>0</v>
      </c>
      <c r="I11" s="25">
        <v>0</v>
      </c>
      <c r="J11" s="26">
        <v>0</v>
      </c>
      <c r="K11" s="28">
        <f t="shared" ref="K11:K17" si="17">SUM(L11:M11)</f>
        <v>0</v>
      </c>
      <c r="L11" s="25">
        <v>0</v>
      </c>
      <c r="M11" s="25">
        <v>0</v>
      </c>
      <c r="N11" s="25">
        <f t="shared" si="3"/>
        <v>2</v>
      </c>
      <c r="O11" s="25">
        <v>1</v>
      </c>
      <c r="P11" s="25">
        <v>1</v>
      </c>
      <c r="Q11" s="31">
        <f t="shared" ref="Q11:Q17" si="18">SUM(R11:S11)</f>
        <v>0</v>
      </c>
      <c r="R11" s="25">
        <v>0</v>
      </c>
      <c r="S11" s="25">
        <v>0</v>
      </c>
      <c r="T11" s="29">
        <f t="shared" si="8"/>
        <v>3</v>
      </c>
      <c r="U11" s="28">
        <v>0</v>
      </c>
      <c r="V11" s="25">
        <v>3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9">SUM(C12:D12)</f>
        <v>8</v>
      </c>
      <c r="C12" s="25">
        <f t="shared" ref="C12:D17" si="20">SUM(C11,F12,I12)-SUM(L12,O12,R12)</f>
        <v>5</v>
      </c>
      <c r="D12" s="26">
        <f t="shared" si="20"/>
        <v>3</v>
      </c>
      <c r="E12" s="27">
        <f t="shared" si="0"/>
        <v>2</v>
      </c>
      <c r="F12" s="25">
        <v>2</v>
      </c>
      <c r="G12" s="26">
        <v>0</v>
      </c>
      <c r="H12" s="27">
        <f t="shared" si="16"/>
        <v>0</v>
      </c>
      <c r="I12" s="25">
        <v>0</v>
      </c>
      <c r="J12" s="26">
        <v>0</v>
      </c>
      <c r="K12" s="27">
        <f t="shared" si="17"/>
        <v>0</v>
      </c>
      <c r="L12" s="25">
        <v>0</v>
      </c>
      <c r="M12" s="25">
        <v>0</v>
      </c>
      <c r="N12" s="25">
        <f t="shared" si="3"/>
        <v>1</v>
      </c>
      <c r="O12" s="25">
        <v>1</v>
      </c>
      <c r="P12" s="25">
        <v>0</v>
      </c>
      <c r="Q12" s="31">
        <f t="shared" si="18"/>
        <v>0</v>
      </c>
      <c r="R12" s="25">
        <v>0</v>
      </c>
      <c r="S12" s="25">
        <v>0</v>
      </c>
      <c r="T12" s="29">
        <f t="shared" si="8"/>
        <v>3</v>
      </c>
      <c r="U12" s="28">
        <v>3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9"/>
        <v>8</v>
      </c>
      <c r="C13" s="25">
        <f t="shared" si="20"/>
        <v>5</v>
      </c>
      <c r="D13" s="26">
        <f t="shared" si="20"/>
        <v>3</v>
      </c>
      <c r="E13" s="27">
        <f t="shared" si="0"/>
        <v>0</v>
      </c>
      <c r="F13" s="25">
        <v>0</v>
      </c>
      <c r="G13" s="26">
        <v>0</v>
      </c>
      <c r="H13" s="27">
        <f t="shared" si="16"/>
        <v>1</v>
      </c>
      <c r="I13" s="25">
        <v>0</v>
      </c>
      <c r="J13" s="26">
        <v>1</v>
      </c>
      <c r="K13" s="28">
        <f t="shared" si="17"/>
        <v>1</v>
      </c>
      <c r="L13" s="25">
        <v>0</v>
      </c>
      <c r="M13" s="25">
        <v>1</v>
      </c>
      <c r="N13" s="25">
        <f t="shared" si="3"/>
        <v>0</v>
      </c>
      <c r="O13" s="25">
        <v>0</v>
      </c>
      <c r="P13" s="25">
        <v>0</v>
      </c>
      <c r="Q13" s="31">
        <f t="shared" si="18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">
      <c r="A14" s="24">
        <v>7</v>
      </c>
      <c r="B14" s="25">
        <f t="shared" si="19"/>
        <v>9</v>
      </c>
      <c r="C14" s="25">
        <f t="shared" si="20"/>
        <v>6</v>
      </c>
      <c r="D14" s="26">
        <f t="shared" si="20"/>
        <v>3</v>
      </c>
      <c r="E14" s="27">
        <f t="shared" si="0"/>
        <v>1</v>
      </c>
      <c r="F14" s="25">
        <v>1</v>
      </c>
      <c r="G14" s="26">
        <v>0</v>
      </c>
      <c r="H14" s="27">
        <f t="shared" si="16"/>
        <v>1</v>
      </c>
      <c r="I14" s="25">
        <v>1</v>
      </c>
      <c r="J14" s="26">
        <v>0</v>
      </c>
      <c r="K14" s="27">
        <f t="shared" si="17"/>
        <v>0</v>
      </c>
      <c r="L14" s="25">
        <v>0</v>
      </c>
      <c r="M14" s="25">
        <v>0</v>
      </c>
      <c r="N14" s="25">
        <f t="shared" si="3"/>
        <v>1</v>
      </c>
      <c r="O14" s="25">
        <v>1</v>
      </c>
      <c r="P14" s="25">
        <v>0</v>
      </c>
      <c r="Q14" s="31">
        <f t="shared" si="18"/>
        <v>0</v>
      </c>
      <c r="R14" s="25">
        <v>0</v>
      </c>
      <c r="S14" s="25">
        <v>0</v>
      </c>
      <c r="T14" s="29">
        <f t="shared" si="8"/>
        <v>2</v>
      </c>
      <c r="U14" s="28">
        <v>2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">
      <c r="A15" s="24">
        <v>8</v>
      </c>
      <c r="B15" s="25">
        <f t="shared" si="19"/>
        <v>6</v>
      </c>
      <c r="C15" s="25">
        <f t="shared" si="20"/>
        <v>3</v>
      </c>
      <c r="D15" s="26">
        <f t="shared" si="20"/>
        <v>3</v>
      </c>
      <c r="E15" s="27">
        <f t="shared" si="0"/>
        <v>0</v>
      </c>
      <c r="F15" s="25">
        <v>0</v>
      </c>
      <c r="G15" s="26">
        <v>0</v>
      </c>
      <c r="H15" s="27">
        <f t="shared" si="16"/>
        <v>0</v>
      </c>
      <c r="I15" s="25">
        <v>0</v>
      </c>
      <c r="J15" s="26">
        <v>0</v>
      </c>
      <c r="K15" s="28">
        <f t="shared" si="17"/>
        <v>1</v>
      </c>
      <c r="L15" s="25">
        <v>1</v>
      </c>
      <c r="M15" s="25">
        <v>0</v>
      </c>
      <c r="N15" s="25">
        <f t="shared" si="3"/>
        <v>2</v>
      </c>
      <c r="O15" s="25">
        <v>2</v>
      </c>
      <c r="P15" s="25">
        <v>0</v>
      </c>
      <c r="Q15" s="31">
        <f t="shared" si="18"/>
        <v>0</v>
      </c>
      <c r="R15" s="25">
        <v>0</v>
      </c>
      <c r="S15" s="25">
        <v>0</v>
      </c>
      <c r="T15" s="29">
        <f t="shared" si="8"/>
        <v>4</v>
      </c>
      <c r="U15" s="28">
        <v>4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">
      <c r="A16" s="24">
        <v>9</v>
      </c>
      <c r="B16" s="25">
        <f t="shared" si="19"/>
        <v>6</v>
      </c>
      <c r="C16" s="25">
        <f t="shared" si="20"/>
        <v>4</v>
      </c>
      <c r="D16" s="26">
        <f t="shared" si="20"/>
        <v>2</v>
      </c>
      <c r="E16" s="27">
        <f t="shared" si="0"/>
        <v>1</v>
      </c>
      <c r="F16" s="25">
        <v>1</v>
      </c>
      <c r="G16" s="26">
        <v>0</v>
      </c>
      <c r="H16" s="27">
        <f t="shared" si="16"/>
        <v>0</v>
      </c>
      <c r="I16" s="25">
        <v>0</v>
      </c>
      <c r="J16" s="26">
        <v>0</v>
      </c>
      <c r="K16" s="27">
        <f t="shared" si="17"/>
        <v>0</v>
      </c>
      <c r="L16" s="25">
        <v>0</v>
      </c>
      <c r="M16" s="25">
        <v>0</v>
      </c>
      <c r="N16" s="25">
        <f t="shared" si="3"/>
        <v>1</v>
      </c>
      <c r="O16" s="25">
        <v>0</v>
      </c>
      <c r="P16" s="25">
        <v>1</v>
      </c>
      <c r="Q16" s="31">
        <f t="shared" si="18"/>
        <v>0</v>
      </c>
      <c r="R16" s="25">
        <v>0</v>
      </c>
      <c r="S16" s="25">
        <v>0</v>
      </c>
      <c r="T16" s="29">
        <f t="shared" si="8"/>
        <v>7</v>
      </c>
      <c r="U16" s="28">
        <v>0</v>
      </c>
      <c r="V16" s="25">
        <v>7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75" thickBot="1">
      <c r="A17" s="24">
        <v>10</v>
      </c>
      <c r="B17" s="25">
        <f t="shared" si="19"/>
        <v>9</v>
      </c>
      <c r="C17" s="25">
        <f t="shared" si="20"/>
        <v>6</v>
      </c>
      <c r="D17" s="26">
        <f t="shared" si="20"/>
        <v>3</v>
      </c>
      <c r="E17" s="27">
        <f>SUM(F17:G17)</f>
        <v>3</v>
      </c>
      <c r="F17" s="25">
        <v>2</v>
      </c>
      <c r="G17" s="26">
        <v>1</v>
      </c>
      <c r="H17" s="27">
        <f t="shared" si="16"/>
        <v>0</v>
      </c>
      <c r="I17" s="25">
        <v>0</v>
      </c>
      <c r="J17" s="26">
        <v>0</v>
      </c>
      <c r="K17" s="27">
        <f t="shared" si="17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18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75" thickBot="1">
      <c r="A18" s="107"/>
      <c r="B18" s="108">
        <f t="shared" ref="B18:P18" si="21">SUM(B11:B17)</f>
        <v>53</v>
      </c>
      <c r="C18" s="108">
        <f t="shared" si="21"/>
        <v>33</v>
      </c>
      <c r="D18" s="108">
        <f t="shared" si="21"/>
        <v>20</v>
      </c>
      <c r="E18" s="110">
        <f t="shared" si="21"/>
        <v>9</v>
      </c>
      <c r="F18" s="108">
        <f t="shared" si="21"/>
        <v>7</v>
      </c>
      <c r="G18" s="108">
        <f t="shared" si="21"/>
        <v>2</v>
      </c>
      <c r="H18" s="108">
        <f t="shared" si="21"/>
        <v>2</v>
      </c>
      <c r="I18" s="108">
        <f t="shared" si="21"/>
        <v>1</v>
      </c>
      <c r="J18" s="108">
        <f t="shared" si="21"/>
        <v>1</v>
      </c>
      <c r="K18" s="110">
        <f t="shared" si="21"/>
        <v>2</v>
      </c>
      <c r="L18" s="108">
        <f t="shared" si="21"/>
        <v>1</v>
      </c>
      <c r="M18" s="108">
        <f t="shared" si="21"/>
        <v>1</v>
      </c>
      <c r="N18" s="108">
        <f t="shared" si="21"/>
        <v>7</v>
      </c>
      <c r="O18" s="108">
        <f t="shared" si="21"/>
        <v>5</v>
      </c>
      <c r="P18" s="108">
        <f t="shared" si="21"/>
        <v>2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19</v>
      </c>
      <c r="U18" s="108">
        <f>SUM(U11:U17)</f>
        <v>9</v>
      </c>
      <c r="V18" s="108">
        <f>SUM(V11:V17)</f>
        <v>10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">
      <c r="A19" s="24">
        <v>11</v>
      </c>
      <c r="B19" s="25">
        <f>SUM(C19:D19)</f>
        <v>5</v>
      </c>
      <c r="C19" s="25">
        <f>SUM(C17,F19,I19)-SUM(L19,O19,R19)</f>
        <v>4</v>
      </c>
      <c r="D19" s="26">
        <f>SUM(D17,G19,J19)-SUM(M19,P19,S19)</f>
        <v>1</v>
      </c>
      <c r="E19" s="27">
        <f t="shared" si="0"/>
        <v>0</v>
      </c>
      <c r="F19" s="25">
        <v>0</v>
      </c>
      <c r="G19" s="26">
        <v>0</v>
      </c>
      <c r="H19" s="27">
        <f t="shared" ref="H19:H25" si="22">SUM(I19:J19)</f>
        <v>0</v>
      </c>
      <c r="I19" s="25">
        <v>0</v>
      </c>
      <c r="J19" s="26">
        <v>0</v>
      </c>
      <c r="K19" s="27">
        <f>SUM(L19:M19)</f>
        <v>2</v>
      </c>
      <c r="L19" s="25">
        <v>1</v>
      </c>
      <c r="M19" s="25">
        <v>1</v>
      </c>
      <c r="N19" s="27">
        <f t="shared" ref="N19:N30" si="23">SUM(O19:P19)</f>
        <v>2</v>
      </c>
      <c r="O19" s="25">
        <v>1</v>
      </c>
      <c r="P19" s="25">
        <v>1</v>
      </c>
      <c r="Q19" s="31">
        <f t="shared" ref="Q19:Q25" si="24">SUM(R19:S19)</f>
        <v>0</v>
      </c>
      <c r="R19" s="25">
        <v>0</v>
      </c>
      <c r="S19" s="25">
        <v>0</v>
      </c>
      <c r="T19" s="25">
        <f t="shared" si="8"/>
        <v>8</v>
      </c>
      <c r="U19" s="28">
        <v>7</v>
      </c>
      <c r="V19" s="25">
        <v>1</v>
      </c>
      <c r="W19" s="29">
        <f t="shared" ref="W19:W25" si="25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">
      <c r="A20" s="24">
        <v>12</v>
      </c>
      <c r="B20" s="25">
        <f t="shared" ref="B20:B25" si="26">SUM(C20:D20)</f>
        <v>3</v>
      </c>
      <c r="C20" s="25">
        <f t="shared" ref="C20:D25" si="27">SUM(C19,F20,I20)-SUM(L20,O20,R20)</f>
        <v>2</v>
      </c>
      <c r="D20" s="26">
        <f t="shared" si="27"/>
        <v>1</v>
      </c>
      <c r="E20" s="27">
        <f t="shared" si="0"/>
        <v>0</v>
      </c>
      <c r="F20" s="25">
        <v>0</v>
      </c>
      <c r="G20" s="26">
        <v>0</v>
      </c>
      <c r="H20" s="27">
        <f t="shared" si="22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23"/>
        <v>2</v>
      </c>
      <c r="O20" s="25">
        <v>2</v>
      </c>
      <c r="P20" s="25">
        <v>0</v>
      </c>
      <c r="Q20" s="31">
        <f t="shared" si="24"/>
        <v>0</v>
      </c>
      <c r="R20" s="25">
        <v>0</v>
      </c>
      <c r="S20" s="25">
        <v>0</v>
      </c>
      <c r="T20" s="25">
        <f t="shared" si="8"/>
        <v>9</v>
      </c>
      <c r="U20" s="28">
        <v>9</v>
      </c>
      <c r="V20" s="25">
        <v>0</v>
      </c>
      <c r="W20" s="29">
        <f t="shared" si="25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">
      <c r="A21" s="24">
        <v>13</v>
      </c>
      <c r="B21" s="25">
        <f t="shared" si="26"/>
        <v>4</v>
      </c>
      <c r="C21" s="25">
        <f t="shared" si="27"/>
        <v>3</v>
      </c>
      <c r="D21" s="26">
        <f t="shared" si="27"/>
        <v>1</v>
      </c>
      <c r="E21" s="27">
        <f t="shared" si="0"/>
        <v>1</v>
      </c>
      <c r="F21" s="25">
        <v>1</v>
      </c>
      <c r="G21" s="26">
        <v>0</v>
      </c>
      <c r="H21" s="27">
        <f t="shared" si="22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23"/>
        <v>0</v>
      </c>
      <c r="O21" s="25">
        <v>0</v>
      </c>
      <c r="P21" s="25">
        <v>0</v>
      </c>
      <c r="Q21" s="32">
        <f t="shared" si="24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25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">
      <c r="A22" s="24">
        <v>14</v>
      </c>
      <c r="B22" s="25">
        <f t="shared" si="26"/>
        <v>5</v>
      </c>
      <c r="C22" s="25">
        <f t="shared" si="27"/>
        <v>4</v>
      </c>
      <c r="D22" s="26">
        <f t="shared" si="27"/>
        <v>1</v>
      </c>
      <c r="E22" s="27">
        <f t="shared" si="0"/>
        <v>1</v>
      </c>
      <c r="F22" s="25">
        <v>1</v>
      </c>
      <c r="G22" s="26">
        <v>0</v>
      </c>
      <c r="H22" s="27">
        <f t="shared" si="22"/>
        <v>0</v>
      </c>
      <c r="I22" s="25">
        <v>0</v>
      </c>
      <c r="J22" s="26">
        <v>0</v>
      </c>
      <c r="K22" s="27">
        <f t="shared" ref="K22:K30" si="28">SUM(L22:M22)</f>
        <v>0</v>
      </c>
      <c r="L22" s="25">
        <v>0</v>
      </c>
      <c r="M22" s="25">
        <v>0</v>
      </c>
      <c r="N22" s="25">
        <f t="shared" si="23"/>
        <v>0</v>
      </c>
      <c r="O22" s="25">
        <v>0</v>
      </c>
      <c r="P22" s="25">
        <v>0</v>
      </c>
      <c r="Q22" s="31">
        <f t="shared" si="24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25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">
      <c r="A23" s="24">
        <v>15</v>
      </c>
      <c r="B23" s="25">
        <f t="shared" si="26"/>
        <v>3</v>
      </c>
      <c r="C23" s="25">
        <f t="shared" si="27"/>
        <v>3</v>
      </c>
      <c r="D23" s="26">
        <f t="shared" si="27"/>
        <v>0</v>
      </c>
      <c r="E23" s="27">
        <f t="shared" si="0"/>
        <v>0</v>
      </c>
      <c r="F23" s="25">
        <v>0</v>
      </c>
      <c r="G23" s="26">
        <v>0</v>
      </c>
      <c r="H23" s="28">
        <f t="shared" si="22"/>
        <v>0</v>
      </c>
      <c r="I23" s="25">
        <v>0</v>
      </c>
      <c r="J23" s="26">
        <v>0</v>
      </c>
      <c r="K23" s="27">
        <f t="shared" si="28"/>
        <v>1</v>
      </c>
      <c r="L23" s="25">
        <v>0</v>
      </c>
      <c r="M23" s="25">
        <v>1</v>
      </c>
      <c r="N23" s="25">
        <f t="shared" si="23"/>
        <v>1</v>
      </c>
      <c r="O23" s="25">
        <v>1</v>
      </c>
      <c r="P23" s="25">
        <v>0</v>
      </c>
      <c r="Q23" s="32">
        <f t="shared" si="24"/>
        <v>0</v>
      </c>
      <c r="R23" s="25">
        <v>0</v>
      </c>
      <c r="S23" s="25">
        <v>0</v>
      </c>
      <c r="T23" s="25">
        <f t="shared" si="8"/>
        <v>2</v>
      </c>
      <c r="U23" s="28">
        <v>2</v>
      </c>
      <c r="V23" s="25">
        <v>0</v>
      </c>
      <c r="W23" s="29">
        <f t="shared" si="25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">
      <c r="A24" s="24">
        <v>16</v>
      </c>
      <c r="B24" s="25">
        <f t="shared" si="26"/>
        <v>3</v>
      </c>
      <c r="C24" s="25">
        <f t="shared" si="27"/>
        <v>2</v>
      </c>
      <c r="D24" s="26">
        <f t="shared" si="27"/>
        <v>1</v>
      </c>
      <c r="E24" s="27">
        <f t="shared" si="0"/>
        <v>2</v>
      </c>
      <c r="F24" s="25">
        <v>1</v>
      </c>
      <c r="G24" s="26">
        <v>1</v>
      </c>
      <c r="H24" s="28">
        <f t="shared" si="22"/>
        <v>0</v>
      </c>
      <c r="I24" s="25">
        <v>0</v>
      </c>
      <c r="J24" s="26">
        <v>0</v>
      </c>
      <c r="K24" s="27">
        <f t="shared" si="28"/>
        <v>2</v>
      </c>
      <c r="L24" s="25">
        <v>2</v>
      </c>
      <c r="M24" s="25">
        <v>0</v>
      </c>
      <c r="N24" s="25">
        <f t="shared" si="23"/>
        <v>0</v>
      </c>
      <c r="O24" s="25">
        <v>0</v>
      </c>
      <c r="P24" s="25">
        <v>0</v>
      </c>
      <c r="Q24" s="32">
        <f t="shared" si="24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25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75" thickBot="1">
      <c r="A25" s="24">
        <v>17</v>
      </c>
      <c r="B25" s="25">
        <f t="shared" si="26"/>
        <v>4</v>
      </c>
      <c r="C25" s="25">
        <f t="shared" si="27"/>
        <v>2</v>
      </c>
      <c r="D25" s="26">
        <f t="shared" si="27"/>
        <v>2</v>
      </c>
      <c r="E25" s="27">
        <f t="shared" si="0"/>
        <v>2</v>
      </c>
      <c r="F25" s="25">
        <v>0</v>
      </c>
      <c r="G25" s="26">
        <v>2</v>
      </c>
      <c r="H25" s="28">
        <f t="shared" si="22"/>
        <v>0</v>
      </c>
      <c r="I25" s="25">
        <v>0</v>
      </c>
      <c r="J25" s="26">
        <v>0</v>
      </c>
      <c r="K25" s="27">
        <f t="shared" si="28"/>
        <v>0</v>
      </c>
      <c r="L25" s="25">
        <v>0</v>
      </c>
      <c r="M25" s="25">
        <v>0</v>
      </c>
      <c r="N25" s="25">
        <f t="shared" si="23"/>
        <v>1</v>
      </c>
      <c r="O25" s="25">
        <v>0</v>
      </c>
      <c r="P25" s="25">
        <v>1</v>
      </c>
      <c r="Q25" s="32">
        <f t="shared" si="24"/>
        <v>0</v>
      </c>
      <c r="R25" s="25">
        <v>0</v>
      </c>
      <c r="S25" s="25">
        <v>0</v>
      </c>
      <c r="T25" s="25">
        <f t="shared" si="8"/>
        <v>1</v>
      </c>
      <c r="U25" s="28">
        <v>0</v>
      </c>
      <c r="V25" s="25">
        <v>1</v>
      </c>
      <c r="W25" s="29">
        <f t="shared" si="25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75" thickBot="1">
      <c r="A26" s="107"/>
      <c r="B26" s="111">
        <f>SUM(B19:B25)</f>
        <v>27</v>
      </c>
      <c r="C26" s="111">
        <f>SUM(C19:C25)</f>
        <v>20</v>
      </c>
      <c r="D26" s="111">
        <f>SUM(D19:D25)</f>
        <v>7</v>
      </c>
      <c r="E26" s="110">
        <f t="shared" ref="E26:Y26" si="29">SUM(E19:E25)</f>
        <v>6</v>
      </c>
      <c r="F26" s="111">
        <f t="shared" si="29"/>
        <v>3</v>
      </c>
      <c r="G26" s="111">
        <f t="shared" si="29"/>
        <v>3</v>
      </c>
      <c r="H26" s="110">
        <f t="shared" si="29"/>
        <v>0</v>
      </c>
      <c r="I26" s="111">
        <f t="shared" si="29"/>
        <v>0</v>
      </c>
      <c r="J26" s="111">
        <f t="shared" si="29"/>
        <v>0</v>
      </c>
      <c r="K26" s="110">
        <f t="shared" si="29"/>
        <v>5</v>
      </c>
      <c r="L26" s="111">
        <f t="shared" si="29"/>
        <v>3</v>
      </c>
      <c r="M26" s="111">
        <f t="shared" si="29"/>
        <v>2</v>
      </c>
      <c r="N26" s="110">
        <f>SUM(N19:N25)</f>
        <v>6</v>
      </c>
      <c r="O26" s="111">
        <f t="shared" si="29"/>
        <v>4</v>
      </c>
      <c r="P26" s="111">
        <f t="shared" si="29"/>
        <v>2</v>
      </c>
      <c r="Q26" s="110">
        <f t="shared" si="29"/>
        <v>0</v>
      </c>
      <c r="R26" s="111">
        <f t="shared" si="29"/>
        <v>0</v>
      </c>
      <c r="S26" s="111">
        <f t="shared" si="29"/>
        <v>0</v>
      </c>
      <c r="T26" s="110">
        <f t="shared" si="29"/>
        <v>20</v>
      </c>
      <c r="U26" s="111">
        <f t="shared" si="29"/>
        <v>18</v>
      </c>
      <c r="V26" s="111">
        <f t="shared" si="29"/>
        <v>2</v>
      </c>
      <c r="W26" s="110">
        <f t="shared" si="29"/>
        <v>0</v>
      </c>
      <c r="X26" s="111">
        <f t="shared" si="29"/>
        <v>0</v>
      </c>
      <c r="Y26" s="111">
        <f t="shared" si="29"/>
        <v>0</v>
      </c>
      <c r="Z26" s="108">
        <v>0</v>
      </c>
      <c r="AA26" s="33">
        <v>0</v>
      </c>
    </row>
    <row r="27" spans="1:28" s="2" customFormat="1" ht="15">
      <c r="A27" s="134">
        <v>18</v>
      </c>
      <c r="B27" s="25">
        <f t="shared" ref="B27:B33" si="30">SUM(C27:D27)</f>
        <v>3</v>
      </c>
      <c r="C27" s="25">
        <f>SUM(C25,F27,I27)-SUM(L27,O27,R27)</f>
        <v>2</v>
      </c>
      <c r="D27" s="26">
        <f>SUM(D25,G27,J27)-SUM(M27,P27,S27)</f>
        <v>1</v>
      </c>
      <c r="E27" s="27">
        <f t="shared" si="0"/>
        <v>1</v>
      </c>
      <c r="F27" s="25">
        <v>1</v>
      </c>
      <c r="G27" s="26">
        <v>0</v>
      </c>
      <c r="H27" s="28">
        <f t="shared" ref="H27:H33" si="31">SUM(I27:J27)</f>
        <v>0</v>
      </c>
      <c r="I27" s="25">
        <v>0</v>
      </c>
      <c r="J27" s="26">
        <v>0</v>
      </c>
      <c r="K27" s="27">
        <f t="shared" si="28"/>
        <v>0</v>
      </c>
      <c r="L27" s="25">
        <v>0</v>
      </c>
      <c r="M27" s="25">
        <v>0</v>
      </c>
      <c r="N27" s="25">
        <f t="shared" si="23"/>
        <v>2</v>
      </c>
      <c r="O27" s="25">
        <v>1</v>
      </c>
      <c r="P27" s="25">
        <v>1</v>
      </c>
      <c r="Q27" s="32">
        <f>SUM(R27:S27)</f>
        <v>0</v>
      </c>
      <c r="R27" s="25">
        <v>0</v>
      </c>
      <c r="S27" s="25">
        <v>0</v>
      </c>
      <c r="T27" s="25">
        <f t="shared" si="8"/>
        <v>3</v>
      </c>
      <c r="U27" s="28">
        <v>3</v>
      </c>
      <c r="V27" s="25">
        <v>0</v>
      </c>
      <c r="W27" s="29">
        <f t="shared" ref="W27:W33" si="32">SUM(X27:Y27)</f>
        <v>0</v>
      </c>
      <c r="X27" s="28"/>
      <c r="Y27" s="25"/>
      <c r="Z27" s="25">
        <v>0</v>
      </c>
      <c r="AA27" s="101">
        <v>0</v>
      </c>
      <c r="AB27" s="161"/>
    </row>
    <row r="28" spans="1:28" s="2" customFormat="1" ht="15">
      <c r="A28" s="134">
        <v>19</v>
      </c>
      <c r="B28" s="25">
        <f t="shared" si="30"/>
        <v>3</v>
      </c>
      <c r="C28" s="25">
        <f t="shared" ref="C28:D33" si="33">SUM(C27,F28,I28)-SUM(L28,O28,R28)</f>
        <v>2</v>
      </c>
      <c r="D28" s="26">
        <f t="shared" si="33"/>
        <v>1</v>
      </c>
      <c r="E28" s="27">
        <f t="shared" si="0"/>
        <v>0</v>
      </c>
      <c r="F28" s="25">
        <v>0</v>
      </c>
      <c r="G28" s="26">
        <v>0</v>
      </c>
      <c r="H28" s="28">
        <f t="shared" si="31"/>
        <v>0</v>
      </c>
      <c r="I28" s="25">
        <v>0</v>
      </c>
      <c r="J28" s="26">
        <v>0</v>
      </c>
      <c r="K28" s="27">
        <f t="shared" si="28"/>
        <v>0</v>
      </c>
      <c r="L28" s="25">
        <v>0</v>
      </c>
      <c r="M28" s="26">
        <v>0</v>
      </c>
      <c r="N28" s="25">
        <f t="shared" si="23"/>
        <v>0</v>
      </c>
      <c r="O28" s="25">
        <v>0</v>
      </c>
      <c r="P28" s="26">
        <v>0</v>
      </c>
      <c r="Q28" s="27">
        <f>SUM(R28:S28)</f>
        <v>0</v>
      </c>
      <c r="R28" s="25">
        <v>0</v>
      </c>
      <c r="S28" s="26">
        <v>0</v>
      </c>
      <c r="T28" s="25">
        <f t="shared" si="8"/>
        <v>0</v>
      </c>
      <c r="U28" s="25">
        <v>0</v>
      </c>
      <c r="V28" s="26">
        <v>0</v>
      </c>
      <c r="W28" s="29">
        <f t="shared" si="32"/>
        <v>0</v>
      </c>
      <c r="X28" s="28"/>
      <c r="Y28" s="25"/>
      <c r="Z28" s="25">
        <v>0</v>
      </c>
      <c r="AA28" s="101">
        <v>0</v>
      </c>
    </row>
    <row r="29" spans="1:28" s="2" customFormat="1" ht="15">
      <c r="A29" s="134">
        <v>20</v>
      </c>
      <c r="B29" s="25">
        <f t="shared" si="30"/>
        <v>4</v>
      </c>
      <c r="C29" s="25">
        <f t="shared" si="33"/>
        <v>2</v>
      </c>
      <c r="D29" s="26">
        <f t="shared" si="33"/>
        <v>2</v>
      </c>
      <c r="E29" s="27">
        <f t="shared" si="0"/>
        <v>1</v>
      </c>
      <c r="F29" s="25">
        <v>0</v>
      </c>
      <c r="G29" s="26">
        <v>1</v>
      </c>
      <c r="H29" s="28">
        <f t="shared" si="31"/>
        <v>0</v>
      </c>
      <c r="I29" s="25">
        <v>0</v>
      </c>
      <c r="J29" s="26">
        <v>0</v>
      </c>
      <c r="K29" s="27">
        <f t="shared" si="28"/>
        <v>0</v>
      </c>
      <c r="L29" s="25">
        <v>0</v>
      </c>
      <c r="M29" s="25">
        <v>0</v>
      </c>
      <c r="N29" s="25">
        <f t="shared" si="23"/>
        <v>0</v>
      </c>
      <c r="O29" s="25">
        <v>0</v>
      </c>
      <c r="P29" s="26">
        <v>0</v>
      </c>
      <c r="Q29" s="31"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32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">
      <c r="A30" s="134">
        <v>21</v>
      </c>
      <c r="B30" s="25">
        <f t="shared" si="30"/>
        <v>5</v>
      </c>
      <c r="C30" s="25">
        <f t="shared" si="33"/>
        <v>3</v>
      </c>
      <c r="D30" s="26">
        <f t="shared" si="33"/>
        <v>2</v>
      </c>
      <c r="E30" s="27">
        <f t="shared" si="0"/>
        <v>1</v>
      </c>
      <c r="F30" s="25">
        <v>1</v>
      </c>
      <c r="G30" s="26">
        <v>0</v>
      </c>
      <c r="H30" s="28">
        <f t="shared" si="31"/>
        <v>0</v>
      </c>
      <c r="I30" s="25">
        <v>0</v>
      </c>
      <c r="J30" s="26">
        <v>0</v>
      </c>
      <c r="K30" s="27">
        <f t="shared" si="28"/>
        <v>0</v>
      </c>
      <c r="L30" s="25">
        <v>0</v>
      </c>
      <c r="M30" s="25">
        <v>0</v>
      </c>
      <c r="N30" s="25">
        <f t="shared" si="23"/>
        <v>0</v>
      </c>
      <c r="O30" s="25">
        <v>0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 t="shared" si="8"/>
        <v>0</v>
      </c>
      <c r="U30" s="25">
        <v>0</v>
      </c>
      <c r="V30" s="26">
        <v>0</v>
      </c>
      <c r="W30" s="29">
        <f t="shared" si="32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">
      <c r="A31" s="134">
        <v>22</v>
      </c>
      <c r="B31" s="25">
        <f t="shared" si="30"/>
        <v>4</v>
      </c>
      <c r="C31" s="25">
        <f t="shared" si="33"/>
        <v>3</v>
      </c>
      <c r="D31" s="26">
        <f t="shared" si="33"/>
        <v>1</v>
      </c>
      <c r="E31" s="27">
        <f>SUM(F31:G31)</f>
        <v>0</v>
      </c>
      <c r="F31" s="25">
        <v>0</v>
      </c>
      <c r="G31" s="26">
        <v>0</v>
      </c>
      <c r="H31" s="28">
        <f t="shared" si="31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1</v>
      </c>
      <c r="O31" s="25">
        <v>0</v>
      </c>
      <c r="P31" s="26">
        <v>1</v>
      </c>
      <c r="Q31" s="31">
        <f>SUM(R31:S31)</f>
        <v>0</v>
      </c>
      <c r="R31" s="25">
        <v>0</v>
      </c>
      <c r="S31" s="25">
        <v>0</v>
      </c>
      <c r="T31" s="25">
        <f>SUM(U31:V31)</f>
        <v>2</v>
      </c>
      <c r="U31" s="25">
        <v>0</v>
      </c>
      <c r="V31" s="26">
        <v>2</v>
      </c>
      <c r="W31" s="29">
        <f t="shared" si="32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">
      <c r="A32" s="134">
        <v>23</v>
      </c>
      <c r="B32" s="25">
        <f t="shared" si="30"/>
        <v>2</v>
      </c>
      <c r="C32" s="25">
        <f t="shared" si="33"/>
        <v>2</v>
      </c>
      <c r="D32" s="26">
        <f t="shared" si="33"/>
        <v>0</v>
      </c>
      <c r="E32" s="27">
        <f>SUM(F32:G32)</f>
        <v>0</v>
      </c>
      <c r="F32" s="25">
        <v>0</v>
      </c>
      <c r="G32" s="26">
        <v>0</v>
      </c>
      <c r="H32" s="28">
        <f t="shared" si="31"/>
        <v>0</v>
      </c>
      <c r="I32" s="25">
        <v>0</v>
      </c>
      <c r="J32" s="26">
        <v>0</v>
      </c>
      <c r="K32" s="27">
        <f>SUM(L32:M32)</f>
        <v>1</v>
      </c>
      <c r="L32" s="25">
        <v>1</v>
      </c>
      <c r="M32" s="25">
        <v>0</v>
      </c>
      <c r="N32" s="25">
        <f>SUM(O32:P32)</f>
        <v>1</v>
      </c>
      <c r="O32" s="25">
        <v>0</v>
      </c>
      <c r="P32" s="26">
        <v>1</v>
      </c>
      <c r="Q32" s="31">
        <f>SUM(R32:S32)</f>
        <v>0</v>
      </c>
      <c r="R32" s="25">
        <v>0</v>
      </c>
      <c r="S32" s="25">
        <v>0</v>
      </c>
      <c r="T32" s="25">
        <f>SUM(U32:V32)</f>
        <v>5</v>
      </c>
      <c r="U32" s="25">
        <v>0</v>
      </c>
      <c r="V32" s="26">
        <v>5</v>
      </c>
      <c r="W32" s="29">
        <f t="shared" si="32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75" thickBot="1">
      <c r="A33" s="134">
        <v>24</v>
      </c>
      <c r="B33" s="25">
        <f t="shared" si="30"/>
        <v>1</v>
      </c>
      <c r="C33" s="25">
        <f t="shared" si="33"/>
        <v>1</v>
      </c>
      <c r="D33" s="26">
        <f t="shared" si="33"/>
        <v>0</v>
      </c>
      <c r="E33" s="27">
        <f>SUM(F33:G33)</f>
        <v>0</v>
      </c>
      <c r="F33" s="25">
        <v>0</v>
      </c>
      <c r="G33" s="26">
        <v>0</v>
      </c>
      <c r="H33" s="28">
        <f t="shared" si="31"/>
        <v>0</v>
      </c>
      <c r="I33" s="25">
        <v>0</v>
      </c>
      <c r="J33" s="26">
        <v>0</v>
      </c>
      <c r="K33" s="27">
        <f>SUM(L33:M33)</f>
        <v>1</v>
      </c>
      <c r="L33" s="25">
        <v>1</v>
      </c>
      <c r="M33" s="25">
        <v>0</v>
      </c>
      <c r="N33" s="25">
        <f>SUM(O33:P33)</f>
        <v>0</v>
      </c>
      <c r="O33" s="25">
        <v>0</v>
      </c>
      <c r="P33" s="26">
        <v>0</v>
      </c>
      <c r="Q33" s="31">
        <f>SUM(R33:S33)</f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32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75" thickBot="1">
      <c r="A34" s="107"/>
      <c r="B34" s="110">
        <f t="shared" ref="B34:Y34" si="34">SUM(B27:B33)</f>
        <v>22</v>
      </c>
      <c r="C34" s="110">
        <f t="shared" si="34"/>
        <v>15</v>
      </c>
      <c r="D34" s="110">
        <f t="shared" si="34"/>
        <v>7</v>
      </c>
      <c r="E34" s="110">
        <f t="shared" si="34"/>
        <v>3</v>
      </c>
      <c r="F34" s="111"/>
      <c r="G34" s="111"/>
      <c r="H34" s="110">
        <f t="shared" si="34"/>
        <v>0</v>
      </c>
      <c r="I34" s="111">
        <f t="shared" si="34"/>
        <v>0</v>
      </c>
      <c r="J34" s="111">
        <f t="shared" si="34"/>
        <v>0</v>
      </c>
      <c r="K34" s="110">
        <f t="shared" si="34"/>
        <v>2</v>
      </c>
      <c r="L34" s="111">
        <f t="shared" si="34"/>
        <v>2</v>
      </c>
      <c r="M34" s="111">
        <f t="shared" si="34"/>
        <v>0</v>
      </c>
      <c r="N34" s="110">
        <f t="shared" si="34"/>
        <v>4</v>
      </c>
      <c r="O34" s="111">
        <f t="shared" si="34"/>
        <v>1</v>
      </c>
      <c r="P34" s="111">
        <f t="shared" si="34"/>
        <v>3</v>
      </c>
      <c r="Q34" s="110">
        <f t="shared" si="34"/>
        <v>0</v>
      </c>
      <c r="R34" s="111">
        <f t="shared" si="34"/>
        <v>0</v>
      </c>
      <c r="S34" s="111">
        <f t="shared" si="34"/>
        <v>0</v>
      </c>
      <c r="T34" s="110">
        <f t="shared" si="34"/>
        <v>10</v>
      </c>
      <c r="U34" s="111">
        <f t="shared" si="34"/>
        <v>3</v>
      </c>
      <c r="V34" s="111">
        <f t="shared" si="34"/>
        <v>7</v>
      </c>
      <c r="W34" s="110">
        <f t="shared" si="34"/>
        <v>0</v>
      </c>
      <c r="X34" s="111">
        <f t="shared" si="34"/>
        <v>0</v>
      </c>
      <c r="Y34" s="111">
        <f t="shared" si="34"/>
        <v>0</v>
      </c>
      <c r="Z34" s="108">
        <v>0</v>
      </c>
      <c r="AA34" s="33">
        <v>0</v>
      </c>
    </row>
    <row r="35" spans="1:28" s="9" customFormat="1" ht="15">
      <c r="A35" s="134">
        <v>25</v>
      </c>
      <c r="B35" s="25">
        <f t="shared" ref="B35:B39" si="35">SUM(C35:D35)</f>
        <v>1</v>
      </c>
      <c r="C35" s="25">
        <f>SUM(C33,F35,I35)-SUM(L35,O35,R35)</f>
        <v>1</v>
      </c>
      <c r="D35" s="26">
        <f>SUM(D33,G35,J35)-SUM(M35,P35,S35)</f>
        <v>0</v>
      </c>
      <c r="E35" s="27">
        <f t="shared" ref="E35:E41" si="36">SUM(F35:G35)</f>
        <v>0</v>
      </c>
      <c r="F35" s="25">
        <v>0</v>
      </c>
      <c r="G35" s="26">
        <v>0</v>
      </c>
      <c r="H35" s="28">
        <f t="shared" ref="H35:H39" si="37">SUM(I35:J35)</f>
        <v>0</v>
      </c>
      <c r="I35" s="25">
        <v>0</v>
      </c>
      <c r="J35" s="26">
        <v>0</v>
      </c>
      <c r="K35" s="27">
        <f t="shared" ref="K35:K41" si="38">SUM(L35:M35)</f>
        <v>0</v>
      </c>
      <c r="L35" s="25">
        <v>0</v>
      </c>
      <c r="M35" s="25">
        <v>0</v>
      </c>
      <c r="N35" s="25">
        <f t="shared" ref="N35:N41" si="39">SUM(O35:P35)</f>
        <v>0</v>
      </c>
      <c r="O35" s="25">
        <v>0</v>
      </c>
      <c r="P35" s="26">
        <v>0</v>
      </c>
      <c r="Q35" s="31">
        <f t="shared" ref="Q35:Q41" si="40">SUM(R35:S35)</f>
        <v>0</v>
      </c>
      <c r="R35" s="25">
        <v>0</v>
      </c>
      <c r="S35" s="25">
        <v>0</v>
      </c>
      <c r="T35" s="25">
        <f t="shared" ref="T35:T41" si="41">SUM(U35:V35)</f>
        <v>0</v>
      </c>
      <c r="U35" s="25">
        <v>0</v>
      </c>
      <c r="V35" s="26">
        <v>0</v>
      </c>
      <c r="W35" s="29">
        <f t="shared" ref="W35:W39" si="42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">
      <c r="A36" s="134">
        <v>26</v>
      </c>
      <c r="B36" s="25">
        <f t="shared" si="35"/>
        <v>1</v>
      </c>
      <c r="C36" s="25">
        <f t="shared" ref="C36:D39" si="43">SUM(C35,F36,I36)-SUM(L36,O36,R36)</f>
        <v>1</v>
      </c>
      <c r="D36" s="26">
        <f t="shared" si="43"/>
        <v>0</v>
      </c>
      <c r="E36" s="27">
        <f t="shared" si="36"/>
        <v>0</v>
      </c>
      <c r="F36" s="25">
        <v>0</v>
      </c>
      <c r="G36" s="26">
        <v>0</v>
      </c>
      <c r="H36" s="28">
        <f t="shared" si="37"/>
        <v>0</v>
      </c>
      <c r="I36" s="25">
        <v>0</v>
      </c>
      <c r="J36" s="26">
        <v>0</v>
      </c>
      <c r="K36" s="27">
        <f t="shared" si="38"/>
        <v>0</v>
      </c>
      <c r="L36" s="25"/>
      <c r="M36" s="25">
        <v>0</v>
      </c>
      <c r="N36" s="25">
        <f t="shared" si="39"/>
        <v>0</v>
      </c>
      <c r="O36" s="25">
        <v>0</v>
      </c>
      <c r="P36" s="26">
        <v>0</v>
      </c>
      <c r="Q36" s="31">
        <f t="shared" si="40"/>
        <v>0</v>
      </c>
      <c r="R36" s="25">
        <v>0</v>
      </c>
      <c r="S36" s="25">
        <v>0</v>
      </c>
      <c r="T36" s="25">
        <f t="shared" si="41"/>
        <v>0</v>
      </c>
      <c r="U36" s="25">
        <v>0</v>
      </c>
      <c r="V36" s="26">
        <v>0</v>
      </c>
      <c r="W36" s="29">
        <f t="shared" si="42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">
      <c r="A37" s="134">
        <v>27</v>
      </c>
      <c r="B37" s="25">
        <f t="shared" si="35"/>
        <v>5</v>
      </c>
      <c r="C37" s="25">
        <f t="shared" si="43"/>
        <v>4</v>
      </c>
      <c r="D37" s="26">
        <f t="shared" si="43"/>
        <v>1</v>
      </c>
      <c r="E37" s="27">
        <f t="shared" si="36"/>
        <v>4</v>
      </c>
      <c r="F37" s="25">
        <v>3</v>
      </c>
      <c r="G37" s="26">
        <v>1</v>
      </c>
      <c r="H37" s="28">
        <f t="shared" si="37"/>
        <v>0</v>
      </c>
      <c r="I37" s="25">
        <v>0</v>
      </c>
      <c r="J37" s="26">
        <v>0</v>
      </c>
      <c r="K37" s="27">
        <f t="shared" si="38"/>
        <v>0</v>
      </c>
      <c r="L37" s="25">
        <v>0</v>
      </c>
      <c r="M37" s="25">
        <v>0</v>
      </c>
      <c r="N37" s="25">
        <f t="shared" si="39"/>
        <v>0</v>
      </c>
      <c r="O37" s="25">
        <v>0</v>
      </c>
      <c r="P37" s="26">
        <v>0</v>
      </c>
      <c r="Q37" s="31">
        <f t="shared" si="40"/>
        <v>0</v>
      </c>
      <c r="R37" s="25">
        <v>0</v>
      </c>
      <c r="S37" s="25">
        <v>0</v>
      </c>
      <c r="T37" s="25">
        <f t="shared" si="41"/>
        <v>0</v>
      </c>
      <c r="U37" s="25">
        <v>0</v>
      </c>
      <c r="V37" s="26">
        <v>0</v>
      </c>
      <c r="W37" s="29">
        <f t="shared" si="42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">
      <c r="A38" s="134">
        <v>28</v>
      </c>
      <c r="B38" s="25">
        <f t="shared" si="35"/>
        <v>6</v>
      </c>
      <c r="C38" s="25">
        <f t="shared" si="43"/>
        <v>4</v>
      </c>
      <c r="D38" s="26">
        <f t="shared" si="43"/>
        <v>2</v>
      </c>
      <c r="E38" s="27">
        <f t="shared" si="36"/>
        <v>1</v>
      </c>
      <c r="F38" s="25">
        <v>0</v>
      </c>
      <c r="G38" s="26">
        <v>1</v>
      </c>
      <c r="H38" s="28">
        <f t="shared" si="37"/>
        <v>0</v>
      </c>
      <c r="I38" s="25">
        <v>0</v>
      </c>
      <c r="J38" s="26">
        <v>0</v>
      </c>
      <c r="K38" s="27">
        <f t="shared" si="38"/>
        <v>0</v>
      </c>
      <c r="L38" s="25">
        <v>0</v>
      </c>
      <c r="M38" s="25">
        <v>0</v>
      </c>
      <c r="N38" s="25">
        <f t="shared" si="39"/>
        <v>0</v>
      </c>
      <c r="O38" s="25">
        <v>0</v>
      </c>
      <c r="P38" s="26">
        <v>0</v>
      </c>
      <c r="Q38" s="31">
        <f t="shared" si="40"/>
        <v>0</v>
      </c>
      <c r="R38" s="25">
        <v>0</v>
      </c>
      <c r="S38" s="25">
        <v>0</v>
      </c>
      <c r="T38" s="25">
        <f t="shared" si="41"/>
        <v>0</v>
      </c>
      <c r="U38" s="25">
        <v>0</v>
      </c>
      <c r="V38" s="26">
        <v>0</v>
      </c>
      <c r="W38" s="29">
        <f t="shared" si="42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">
      <c r="A39" s="134">
        <v>29</v>
      </c>
      <c r="B39" s="25">
        <f t="shared" si="35"/>
        <v>6</v>
      </c>
      <c r="C39" s="25">
        <f t="shared" si="43"/>
        <v>4</v>
      </c>
      <c r="D39" s="26">
        <f t="shared" si="43"/>
        <v>2</v>
      </c>
      <c r="E39" s="27">
        <f t="shared" si="36"/>
        <v>0</v>
      </c>
      <c r="F39" s="25">
        <v>0</v>
      </c>
      <c r="G39" s="26">
        <v>0</v>
      </c>
      <c r="H39" s="28">
        <f t="shared" si="37"/>
        <v>0</v>
      </c>
      <c r="I39" s="25">
        <v>0</v>
      </c>
      <c r="J39" s="26">
        <v>0</v>
      </c>
      <c r="K39" s="27">
        <f t="shared" si="38"/>
        <v>0</v>
      </c>
      <c r="L39" s="25">
        <v>0</v>
      </c>
      <c r="M39" s="25">
        <v>0</v>
      </c>
      <c r="N39" s="25">
        <f t="shared" si="39"/>
        <v>0</v>
      </c>
      <c r="O39" s="25">
        <v>0</v>
      </c>
      <c r="P39" s="26">
        <v>0</v>
      </c>
      <c r="Q39" s="31">
        <f t="shared" si="40"/>
        <v>0</v>
      </c>
      <c r="R39" s="25">
        <v>0</v>
      </c>
      <c r="S39" s="25">
        <v>0</v>
      </c>
      <c r="T39" s="25">
        <f t="shared" si="41"/>
        <v>0</v>
      </c>
      <c r="U39" s="25">
        <v>0</v>
      </c>
      <c r="V39" s="26">
        <v>0</v>
      </c>
      <c r="W39" s="29">
        <f t="shared" si="42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">
      <c r="A40" s="134">
        <v>30</v>
      </c>
      <c r="B40" s="25">
        <f t="shared" ref="B40:B41" si="44">SUM(C40:D40)</f>
        <v>4</v>
      </c>
      <c r="C40" s="25">
        <f t="shared" ref="C40:C41" si="45">SUM(C39,F40,I40)-SUM(L40,O40,R40)</f>
        <v>3</v>
      </c>
      <c r="D40" s="26">
        <f t="shared" ref="D40:D41" si="46">SUM(D39,G40,J40)-SUM(M40,P40,S40)</f>
        <v>1</v>
      </c>
      <c r="E40" s="27">
        <f t="shared" si="36"/>
        <v>0</v>
      </c>
      <c r="F40" s="25">
        <v>0</v>
      </c>
      <c r="G40" s="26">
        <v>0</v>
      </c>
      <c r="H40" s="28">
        <f t="shared" ref="H40:H41" si="47">SUM(I40:J40)</f>
        <v>0</v>
      </c>
      <c r="I40" s="25">
        <v>0</v>
      </c>
      <c r="J40" s="26">
        <v>0</v>
      </c>
      <c r="K40" s="27">
        <f t="shared" si="38"/>
        <v>0</v>
      </c>
      <c r="L40" s="25">
        <v>0</v>
      </c>
      <c r="M40" s="25">
        <v>0</v>
      </c>
      <c r="N40" s="25">
        <f t="shared" si="39"/>
        <v>2</v>
      </c>
      <c r="O40" s="25">
        <v>1</v>
      </c>
      <c r="P40" s="26">
        <v>1</v>
      </c>
      <c r="Q40" s="31">
        <f t="shared" si="40"/>
        <v>0</v>
      </c>
      <c r="R40" s="25">
        <v>0</v>
      </c>
      <c r="S40" s="25">
        <v>0</v>
      </c>
      <c r="T40" s="25">
        <f t="shared" si="41"/>
        <v>5</v>
      </c>
      <c r="U40" s="25">
        <v>3</v>
      </c>
      <c r="V40" s="26">
        <v>2</v>
      </c>
      <c r="W40" s="29">
        <f t="shared" ref="W40:W41" si="48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75" thickBot="1">
      <c r="A41" s="134">
        <v>31</v>
      </c>
      <c r="B41" s="25">
        <f t="shared" si="44"/>
        <v>4</v>
      </c>
      <c r="C41" s="25">
        <f t="shared" si="45"/>
        <v>2</v>
      </c>
      <c r="D41" s="26">
        <f t="shared" si="46"/>
        <v>2</v>
      </c>
      <c r="E41" s="27">
        <f t="shared" si="36"/>
        <v>1</v>
      </c>
      <c r="F41" s="25">
        <v>0</v>
      </c>
      <c r="G41" s="26">
        <v>1</v>
      </c>
      <c r="H41" s="28">
        <f t="shared" si="47"/>
        <v>0</v>
      </c>
      <c r="I41" s="25">
        <v>0</v>
      </c>
      <c r="J41" s="26">
        <v>0</v>
      </c>
      <c r="K41" s="27">
        <f t="shared" si="38"/>
        <v>0</v>
      </c>
      <c r="L41" s="25">
        <v>0</v>
      </c>
      <c r="M41" s="25">
        <v>0</v>
      </c>
      <c r="N41" s="25">
        <f t="shared" si="39"/>
        <v>1</v>
      </c>
      <c r="O41" s="25">
        <v>1</v>
      </c>
      <c r="P41" s="26">
        <v>0</v>
      </c>
      <c r="Q41" s="31">
        <f t="shared" si="40"/>
        <v>0</v>
      </c>
      <c r="R41" s="25">
        <v>0</v>
      </c>
      <c r="S41" s="25">
        <v>0</v>
      </c>
      <c r="T41" s="25">
        <f t="shared" si="41"/>
        <v>4</v>
      </c>
      <c r="U41" s="25">
        <v>4</v>
      </c>
      <c r="V41" s="26">
        <v>0</v>
      </c>
      <c r="W41" s="29">
        <f t="shared" si="48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75" thickBot="1">
      <c r="A42" s="107"/>
      <c r="B42" s="110">
        <f t="shared" ref="B42:Y42" si="49">SUM(B35:B41)</f>
        <v>27</v>
      </c>
      <c r="C42" s="110">
        <f t="shared" si="49"/>
        <v>19</v>
      </c>
      <c r="D42" s="110">
        <f t="shared" si="49"/>
        <v>8</v>
      </c>
      <c r="E42" s="110">
        <f t="shared" si="49"/>
        <v>6</v>
      </c>
      <c r="F42" s="110">
        <f t="shared" si="49"/>
        <v>3</v>
      </c>
      <c r="G42" s="110">
        <f t="shared" si="49"/>
        <v>3</v>
      </c>
      <c r="H42" s="110">
        <f t="shared" si="49"/>
        <v>0</v>
      </c>
      <c r="I42" s="110">
        <f t="shared" si="49"/>
        <v>0</v>
      </c>
      <c r="J42" s="110">
        <f t="shared" si="49"/>
        <v>0</v>
      </c>
      <c r="K42" s="110">
        <f t="shared" si="49"/>
        <v>0</v>
      </c>
      <c r="L42" s="110">
        <f t="shared" si="49"/>
        <v>0</v>
      </c>
      <c r="M42" s="110">
        <f t="shared" si="49"/>
        <v>0</v>
      </c>
      <c r="N42" s="110">
        <f t="shared" si="49"/>
        <v>3</v>
      </c>
      <c r="O42" s="110">
        <f t="shared" si="49"/>
        <v>2</v>
      </c>
      <c r="P42" s="110">
        <f t="shared" si="49"/>
        <v>1</v>
      </c>
      <c r="Q42" s="110">
        <f t="shared" si="49"/>
        <v>0</v>
      </c>
      <c r="R42" s="110">
        <f t="shared" si="49"/>
        <v>0</v>
      </c>
      <c r="S42" s="110">
        <f t="shared" si="49"/>
        <v>0</v>
      </c>
      <c r="T42" s="110">
        <f t="shared" si="49"/>
        <v>9</v>
      </c>
      <c r="U42" s="110">
        <f t="shared" si="49"/>
        <v>7</v>
      </c>
      <c r="V42" s="110">
        <f t="shared" si="49"/>
        <v>2</v>
      </c>
      <c r="W42" s="110">
        <f t="shared" si="49"/>
        <v>0</v>
      </c>
      <c r="X42" s="110">
        <f t="shared" si="49"/>
        <v>0</v>
      </c>
      <c r="Y42" s="110">
        <f t="shared" si="49"/>
        <v>0</v>
      </c>
      <c r="Z42" s="110">
        <f>SUM(Z35:Z37)</f>
        <v>0</v>
      </c>
      <c r="AA42" s="110">
        <f>SUM(AA35:AA37)</f>
        <v>0</v>
      </c>
    </row>
    <row r="43" spans="1:28" ht="15.75" thickBot="1">
      <c r="A43" s="114"/>
      <c r="B43" s="211">
        <f>SUM(B10,B18,B26,B34,B42)</f>
        <v>148</v>
      </c>
      <c r="C43" s="211">
        <f t="shared" ref="C43:Y43" si="50">SUM(C10,C18,C26,C34,C42)</f>
        <v>96</v>
      </c>
      <c r="D43" s="211">
        <f t="shared" si="50"/>
        <v>52</v>
      </c>
      <c r="E43" s="211">
        <f t="shared" si="50"/>
        <v>28</v>
      </c>
      <c r="F43" s="211">
        <f t="shared" si="50"/>
        <v>15</v>
      </c>
      <c r="G43" s="211">
        <f t="shared" si="50"/>
        <v>10</v>
      </c>
      <c r="H43" s="211">
        <f t="shared" si="50"/>
        <v>4</v>
      </c>
      <c r="I43" s="211">
        <f t="shared" si="50"/>
        <v>3</v>
      </c>
      <c r="J43" s="211">
        <f t="shared" si="50"/>
        <v>1</v>
      </c>
      <c r="K43" s="211">
        <f t="shared" si="50"/>
        <v>9</v>
      </c>
      <c r="L43" s="211">
        <f t="shared" si="50"/>
        <v>6</v>
      </c>
      <c r="M43" s="211">
        <f t="shared" si="50"/>
        <v>3</v>
      </c>
      <c r="N43" s="211">
        <f t="shared" si="50"/>
        <v>25</v>
      </c>
      <c r="O43" s="211">
        <f t="shared" si="50"/>
        <v>16</v>
      </c>
      <c r="P43" s="211">
        <f t="shared" si="50"/>
        <v>9</v>
      </c>
      <c r="Q43" s="211">
        <f t="shared" si="50"/>
        <v>0</v>
      </c>
      <c r="R43" s="211">
        <f t="shared" si="50"/>
        <v>0</v>
      </c>
      <c r="S43" s="211">
        <f t="shared" si="50"/>
        <v>0</v>
      </c>
      <c r="T43" s="211">
        <f t="shared" si="50"/>
        <v>68</v>
      </c>
      <c r="U43" s="211">
        <f t="shared" si="50"/>
        <v>44</v>
      </c>
      <c r="V43" s="211">
        <f t="shared" si="50"/>
        <v>24</v>
      </c>
      <c r="W43" s="211">
        <f t="shared" si="50"/>
        <v>0</v>
      </c>
      <c r="X43" s="211">
        <f t="shared" si="50"/>
        <v>0</v>
      </c>
      <c r="Y43" s="211">
        <f t="shared" si="50"/>
        <v>0</v>
      </c>
      <c r="Z43" s="212"/>
      <c r="AA43" s="213"/>
      <c r="AB43" s="110">
        <f>SUM(AB38:AB42)</f>
        <v>0</v>
      </c>
    </row>
    <row r="44" spans="1:28">
      <c r="N44" s="6">
        <f>SUM(AC7,E43,H43)-SUM(K43,N43,Q43)</f>
        <v>4</v>
      </c>
      <c r="T44" s="6"/>
    </row>
  </sheetData>
  <mergeCells count="16">
    <mergeCell ref="W5:Y5"/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H5:J5"/>
    <mergeCell ref="K5:M5"/>
    <mergeCell ref="N5:P5"/>
    <mergeCell ref="Q5:S5"/>
    <mergeCell ref="T5:V5"/>
  </mergeCells>
  <phoneticPr fontId="7" type="noConversion"/>
  <pageMargins left="0.75" right="0.75" top="1" bottom="1" header="0" footer="0"/>
  <pageSetup orientation="portrait" horizontalDpi="4294967294" verticalDpi="4294967294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Hoja23"/>
  <dimension ref="I3:I21"/>
  <sheetViews>
    <sheetView workbookViewId="0">
      <selection activeCell="J24" sqref="J24"/>
    </sheetView>
  </sheetViews>
  <sheetFormatPr baseColWidth="10" defaultRowHeight="12.75"/>
  <sheetData>
    <row r="3" spans="9:9">
      <c r="I3">
        <v>357</v>
      </c>
    </row>
    <row r="4" spans="9:9">
      <c r="I4">
        <v>239</v>
      </c>
    </row>
    <row r="5" spans="9:9">
      <c r="I5">
        <v>1813</v>
      </c>
    </row>
    <row r="6" spans="9:9">
      <c r="I6">
        <v>928</v>
      </c>
    </row>
    <row r="7" spans="9:9">
      <c r="I7">
        <v>417</v>
      </c>
    </row>
    <row r="8" spans="9:9">
      <c r="I8">
        <v>399</v>
      </c>
    </row>
    <row r="9" spans="9:9">
      <c r="I9">
        <v>296</v>
      </c>
    </row>
    <row r="10" spans="9:9">
      <c r="I10">
        <v>447</v>
      </c>
    </row>
    <row r="11" spans="9:9">
      <c r="I11">
        <v>845</v>
      </c>
    </row>
    <row r="12" spans="9:9">
      <c r="I12">
        <v>470</v>
      </c>
    </row>
    <row r="13" spans="9:9">
      <c r="I13">
        <v>442</v>
      </c>
    </row>
    <row r="14" spans="9:9">
      <c r="I14">
        <v>241</v>
      </c>
    </row>
    <row r="15" spans="9:9">
      <c r="I15">
        <v>302</v>
      </c>
    </row>
    <row r="16" spans="9:9">
      <c r="I16">
        <v>27</v>
      </c>
    </row>
    <row r="17" spans="9:9">
      <c r="I17">
        <v>196</v>
      </c>
    </row>
    <row r="18" spans="9:9">
      <c r="I18">
        <v>265</v>
      </c>
    </row>
    <row r="19" spans="9:9">
      <c r="I19">
        <v>231</v>
      </c>
    </row>
    <row r="20" spans="9:9">
      <c r="I20">
        <v>205</v>
      </c>
    </row>
    <row r="21" spans="9:9">
      <c r="I21">
        <f>SUM(I3:I20)</f>
        <v>8120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AD136"/>
  <sheetViews>
    <sheetView tabSelected="1" workbookViewId="0">
      <selection activeCell="E42" sqref="E42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30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30">
      <c r="A2" s="3" t="s">
        <v>105</v>
      </c>
      <c r="B2" s="3" t="s">
        <v>106</v>
      </c>
      <c r="C2" s="3"/>
      <c r="D2" s="4"/>
      <c r="F2" s="4" t="s">
        <v>68</v>
      </c>
      <c r="G2" s="4"/>
      <c r="H2" s="4"/>
      <c r="I2" s="5"/>
      <c r="K2" s="4"/>
      <c r="L2" s="4"/>
      <c r="M2" s="4"/>
      <c r="N2" s="1"/>
    </row>
    <row r="3" spans="1:30" ht="12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30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30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20</v>
      </c>
      <c r="AD5" s="11">
        <v>3</v>
      </c>
    </row>
    <row r="6" spans="1:30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02" t="s">
        <v>13</v>
      </c>
      <c r="I6" s="17" t="s">
        <v>14</v>
      </c>
      <c r="J6" s="23" t="s">
        <v>15</v>
      </c>
      <c r="K6" s="102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13</v>
      </c>
    </row>
    <row r="7" spans="1:30" s="2" customFormat="1" ht="15.95" customHeight="1">
      <c r="A7" s="24">
        <v>1</v>
      </c>
      <c r="B7" s="25">
        <f>SUM(C7:D7)</f>
        <v>26</v>
      </c>
      <c r="C7" s="25">
        <f>SUM(AC5,F7,I7)-SUM(L7,O7,R7)</f>
        <v>14</v>
      </c>
      <c r="D7" s="25">
        <f>SUM(AC6,G7,J7)-SUM(M7,P7,S7)</f>
        <v>12</v>
      </c>
      <c r="E7" s="27">
        <f t="shared" ref="E7:E21" si="0">SUM(F7:G7)</f>
        <v>7</v>
      </c>
      <c r="F7" s="25">
        <v>3</v>
      </c>
      <c r="G7" s="26">
        <v>4</v>
      </c>
      <c r="H7" s="27">
        <v>0</v>
      </c>
      <c r="I7" s="25">
        <v>0</v>
      </c>
      <c r="J7" s="26">
        <v>0</v>
      </c>
      <c r="K7" s="28">
        <f t="shared" ref="K7:K8" si="1">SUM(L7:M7)</f>
        <v>1</v>
      </c>
      <c r="L7" s="25">
        <v>1</v>
      </c>
      <c r="M7" s="25">
        <v>0</v>
      </c>
      <c r="N7" s="28">
        <f t="shared" ref="N7:N16" si="2">SUM(O7:P7)</f>
        <v>13</v>
      </c>
      <c r="O7" s="25">
        <v>8</v>
      </c>
      <c r="P7" s="25">
        <v>5</v>
      </c>
      <c r="Q7" s="31">
        <f t="shared" ref="Q7:Q8" si="3">SUM(R7:S7)</f>
        <v>0</v>
      </c>
      <c r="R7" s="25">
        <v>0</v>
      </c>
      <c r="S7" s="25">
        <v>0</v>
      </c>
      <c r="T7" s="29">
        <f>SUM(U7:V7)</f>
        <v>41</v>
      </c>
      <c r="U7" s="28">
        <v>29</v>
      </c>
      <c r="V7" s="25">
        <v>12</v>
      </c>
      <c r="W7" s="31">
        <f t="shared" ref="W7:W17" si="4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33</v>
      </c>
    </row>
    <row r="8" spans="1:30" ht="15.95" customHeight="1">
      <c r="A8" s="24">
        <v>2</v>
      </c>
      <c r="B8" s="25">
        <f t="shared" ref="B8" si="5">SUM(C8:D8)</f>
        <v>27</v>
      </c>
      <c r="C8" s="25">
        <f>SUM(C7,F8,I8)-SUM(L8,O8,R8)</f>
        <v>17</v>
      </c>
      <c r="D8" s="25">
        <f>SUM(D7,G8,J8)-SUM(M8,P8,S8)</f>
        <v>10</v>
      </c>
      <c r="E8" s="27">
        <f t="shared" si="0"/>
        <v>13</v>
      </c>
      <c r="F8" s="25">
        <v>10</v>
      </c>
      <c r="G8" s="26">
        <v>3</v>
      </c>
      <c r="H8" s="28">
        <f t="shared" ref="H8" si="6">SUM(I8:J8)</f>
        <v>0</v>
      </c>
      <c r="I8" s="25">
        <v>0</v>
      </c>
      <c r="J8" s="26">
        <v>0</v>
      </c>
      <c r="K8" s="28">
        <f t="shared" si="1"/>
        <v>0</v>
      </c>
      <c r="L8" s="25">
        <v>0</v>
      </c>
      <c r="M8" s="25">
        <v>0</v>
      </c>
      <c r="N8" s="28">
        <f t="shared" si="2"/>
        <v>12</v>
      </c>
      <c r="O8" s="25">
        <v>7</v>
      </c>
      <c r="P8" s="25">
        <v>5</v>
      </c>
      <c r="Q8" s="31">
        <f t="shared" si="3"/>
        <v>0</v>
      </c>
      <c r="R8" s="25">
        <v>0</v>
      </c>
      <c r="S8" s="25">
        <v>0</v>
      </c>
      <c r="T8" s="29">
        <f t="shared" ref="T8:T19" si="7">SUM(U8:V8)</f>
        <v>28</v>
      </c>
      <c r="U8" s="28">
        <v>17</v>
      </c>
      <c r="V8" s="25">
        <v>11</v>
      </c>
      <c r="W8" s="31">
        <f t="shared" si="4"/>
        <v>0</v>
      </c>
      <c r="X8" s="25">
        <v>0</v>
      </c>
      <c r="Y8" s="25">
        <v>0</v>
      </c>
      <c r="Z8" s="25">
        <v>0</v>
      </c>
      <c r="AA8" s="101">
        <v>0</v>
      </c>
    </row>
    <row r="9" spans="1:30" ht="15.95" customHeight="1" thickBot="1">
      <c r="A9" s="24">
        <v>3</v>
      </c>
      <c r="B9" s="25">
        <f t="shared" ref="B9" si="8">SUM(C9:D9)</f>
        <v>30</v>
      </c>
      <c r="C9" s="25">
        <f>SUM(C8,F9,I9)-SUM(L9,O9,R9)</f>
        <v>24</v>
      </c>
      <c r="D9" s="25">
        <f>SUM(D8,G9,J9)-SUM(M9,P9,S9)</f>
        <v>6</v>
      </c>
      <c r="E9" s="27">
        <f t="shared" ref="E9" si="9">SUM(F9:G9)</f>
        <v>16</v>
      </c>
      <c r="F9" s="25">
        <v>12</v>
      </c>
      <c r="G9" s="26">
        <v>4</v>
      </c>
      <c r="H9" s="27">
        <v>0</v>
      </c>
      <c r="I9" s="25">
        <v>0</v>
      </c>
      <c r="J9" s="26">
        <v>0</v>
      </c>
      <c r="K9" s="28">
        <f t="shared" ref="K9" si="10">SUM(L9:M9)</f>
        <v>1</v>
      </c>
      <c r="L9" s="25">
        <v>1</v>
      </c>
      <c r="M9" s="25">
        <v>0</v>
      </c>
      <c r="N9" s="28">
        <f t="shared" ref="N9" si="11">SUM(O9:P9)</f>
        <v>12</v>
      </c>
      <c r="O9" s="25">
        <v>4</v>
      </c>
      <c r="P9" s="25">
        <v>8</v>
      </c>
      <c r="Q9" s="31">
        <f t="shared" ref="Q9" si="12">SUM(R9:S9)</f>
        <v>0</v>
      </c>
      <c r="R9" s="25">
        <v>0</v>
      </c>
      <c r="S9" s="25">
        <v>0</v>
      </c>
      <c r="T9" s="29">
        <f t="shared" ref="T9" si="13">SUM(U9:V9)</f>
        <v>35</v>
      </c>
      <c r="U9" s="28">
        <v>8</v>
      </c>
      <c r="V9" s="25">
        <v>27</v>
      </c>
      <c r="W9" s="31">
        <f t="shared" ref="W9" si="14">SUM(X9:Y9)</f>
        <v>0</v>
      </c>
      <c r="X9" s="25">
        <v>0</v>
      </c>
      <c r="Y9" s="25">
        <v>0</v>
      </c>
      <c r="Z9" s="25">
        <v>0</v>
      </c>
      <c r="AA9" s="101">
        <v>0</v>
      </c>
    </row>
    <row r="10" spans="1:30" s="2" customFormat="1" ht="15.95" customHeight="1" thickBot="1">
      <c r="A10" s="107"/>
      <c r="B10" s="108">
        <f t="shared" ref="B10:Y10" si="15">SUM(B7:B9)</f>
        <v>83</v>
      </c>
      <c r="C10" s="108">
        <f t="shared" si="15"/>
        <v>55</v>
      </c>
      <c r="D10" s="108">
        <f t="shared" si="15"/>
        <v>28</v>
      </c>
      <c r="E10" s="108">
        <f t="shared" si="15"/>
        <v>36</v>
      </c>
      <c r="F10" s="108">
        <f t="shared" si="15"/>
        <v>25</v>
      </c>
      <c r="G10" s="108">
        <f t="shared" si="15"/>
        <v>11</v>
      </c>
      <c r="H10" s="108">
        <f t="shared" si="15"/>
        <v>0</v>
      </c>
      <c r="I10" s="108">
        <f t="shared" si="15"/>
        <v>0</v>
      </c>
      <c r="J10" s="108">
        <f t="shared" si="15"/>
        <v>0</v>
      </c>
      <c r="K10" s="108">
        <f t="shared" si="15"/>
        <v>2</v>
      </c>
      <c r="L10" s="108">
        <f t="shared" si="15"/>
        <v>2</v>
      </c>
      <c r="M10" s="108">
        <f t="shared" si="15"/>
        <v>0</v>
      </c>
      <c r="N10" s="108">
        <f t="shared" si="15"/>
        <v>37</v>
      </c>
      <c r="O10" s="108">
        <f t="shared" si="15"/>
        <v>19</v>
      </c>
      <c r="P10" s="108">
        <f t="shared" si="15"/>
        <v>18</v>
      </c>
      <c r="Q10" s="108">
        <f t="shared" si="15"/>
        <v>0</v>
      </c>
      <c r="R10" s="108">
        <f t="shared" si="15"/>
        <v>0</v>
      </c>
      <c r="S10" s="108">
        <f t="shared" si="15"/>
        <v>0</v>
      </c>
      <c r="T10" s="108">
        <f t="shared" si="15"/>
        <v>104</v>
      </c>
      <c r="U10" s="108">
        <f t="shared" si="15"/>
        <v>54</v>
      </c>
      <c r="V10" s="108">
        <f t="shared" si="15"/>
        <v>50</v>
      </c>
      <c r="W10" s="108">
        <f t="shared" si="15"/>
        <v>0</v>
      </c>
      <c r="X10" s="108">
        <f t="shared" si="15"/>
        <v>0</v>
      </c>
      <c r="Y10" s="108">
        <f t="shared" si="15"/>
        <v>0</v>
      </c>
      <c r="Z10" s="108">
        <v>0</v>
      </c>
      <c r="AA10" s="112">
        <v>0</v>
      </c>
    </row>
    <row r="11" spans="1:30" s="2" customFormat="1" ht="15.95" customHeight="1">
      <c r="A11" s="24">
        <v>4</v>
      </c>
      <c r="B11" s="25">
        <f>SUM(C11:D11)</f>
        <v>27</v>
      </c>
      <c r="C11" s="25">
        <f>SUM(C9,F11,I11)-SUM(L11,O11,R11)</f>
        <v>20</v>
      </c>
      <c r="D11" s="25">
        <f>SUM(D9,G11,J11)-SUM(M11,P11,S11)</f>
        <v>7</v>
      </c>
      <c r="E11" s="27">
        <f t="shared" si="0"/>
        <v>7</v>
      </c>
      <c r="F11" s="25">
        <v>4</v>
      </c>
      <c r="G11" s="26">
        <v>3</v>
      </c>
      <c r="H11" s="27">
        <f t="shared" ref="H11:H17" si="16">SUM(I11:J11)</f>
        <v>0</v>
      </c>
      <c r="I11" s="25">
        <v>0</v>
      </c>
      <c r="J11" s="26">
        <v>0</v>
      </c>
      <c r="K11" s="28">
        <f t="shared" ref="K11:K17" si="17">SUM(L11:M11)</f>
        <v>0</v>
      </c>
      <c r="L11" s="25">
        <v>0</v>
      </c>
      <c r="M11" s="25">
        <v>0</v>
      </c>
      <c r="N11" s="25">
        <f t="shared" si="2"/>
        <v>10</v>
      </c>
      <c r="O11" s="25">
        <v>8</v>
      </c>
      <c r="P11" s="25">
        <v>2</v>
      </c>
      <c r="Q11" s="31">
        <f t="shared" ref="Q11:Q17" si="18">SUM(R11:S11)</f>
        <v>0</v>
      </c>
      <c r="R11" s="25">
        <v>0</v>
      </c>
      <c r="S11" s="25">
        <v>0</v>
      </c>
      <c r="T11" s="29">
        <f t="shared" si="7"/>
        <v>24</v>
      </c>
      <c r="U11" s="28">
        <v>19</v>
      </c>
      <c r="V11" s="25">
        <v>5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30" ht="15.95" customHeight="1">
      <c r="A12" s="24">
        <v>5</v>
      </c>
      <c r="B12" s="25">
        <f t="shared" ref="B12:B17" si="19">SUM(C12:D12)</f>
        <v>26</v>
      </c>
      <c r="C12" s="25">
        <f t="shared" ref="C12:D17" si="20">SUM(C11,F12,I12)-SUM(L12,O12,R12)</f>
        <v>13</v>
      </c>
      <c r="D12" s="26">
        <f t="shared" si="20"/>
        <v>13</v>
      </c>
      <c r="E12" s="27">
        <f t="shared" si="0"/>
        <v>13</v>
      </c>
      <c r="F12" s="25">
        <v>5</v>
      </c>
      <c r="G12" s="26">
        <v>8</v>
      </c>
      <c r="H12" s="27">
        <f t="shared" si="16"/>
        <v>0</v>
      </c>
      <c r="I12" s="25">
        <v>0</v>
      </c>
      <c r="J12" s="26">
        <v>0</v>
      </c>
      <c r="K12" s="27">
        <f t="shared" si="17"/>
        <v>0</v>
      </c>
      <c r="L12" s="25">
        <v>0</v>
      </c>
      <c r="M12" s="25">
        <v>0</v>
      </c>
      <c r="N12" s="25">
        <f t="shared" si="2"/>
        <v>14</v>
      </c>
      <c r="O12" s="25">
        <v>12</v>
      </c>
      <c r="P12" s="25">
        <v>2</v>
      </c>
      <c r="Q12" s="31">
        <f t="shared" si="18"/>
        <v>0</v>
      </c>
      <c r="R12" s="25">
        <v>0</v>
      </c>
      <c r="S12" s="25">
        <v>0</v>
      </c>
      <c r="T12" s="29">
        <f t="shared" si="7"/>
        <v>36</v>
      </c>
      <c r="U12" s="28">
        <v>33</v>
      </c>
      <c r="V12" s="25">
        <v>3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30" s="2" customFormat="1" ht="15.95" customHeight="1">
      <c r="A13" s="24">
        <v>6</v>
      </c>
      <c r="B13" s="25">
        <f t="shared" si="19"/>
        <v>20</v>
      </c>
      <c r="C13" s="25">
        <f t="shared" si="20"/>
        <v>12</v>
      </c>
      <c r="D13" s="26">
        <f t="shared" si="20"/>
        <v>8</v>
      </c>
      <c r="E13" s="27">
        <f t="shared" si="0"/>
        <v>3</v>
      </c>
      <c r="F13" s="25">
        <v>3</v>
      </c>
      <c r="G13" s="26">
        <v>0</v>
      </c>
      <c r="H13" s="27">
        <f t="shared" si="16"/>
        <v>0</v>
      </c>
      <c r="I13" s="25">
        <v>0</v>
      </c>
      <c r="J13" s="26">
        <v>0</v>
      </c>
      <c r="K13" s="28">
        <f t="shared" si="17"/>
        <v>2</v>
      </c>
      <c r="L13" s="25">
        <v>0</v>
      </c>
      <c r="M13" s="25">
        <v>2</v>
      </c>
      <c r="N13" s="25">
        <f t="shared" si="2"/>
        <v>7</v>
      </c>
      <c r="O13" s="25">
        <v>4</v>
      </c>
      <c r="P13" s="25">
        <v>3</v>
      </c>
      <c r="Q13" s="31">
        <f t="shared" si="18"/>
        <v>0</v>
      </c>
      <c r="R13" s="25">
        <v>0</v>
      </c>
      <c r="S13" s="25">
        <v>0</v>
      </c>
      <c r="T13" s="29">
        <f t="shared" si="7"/>
        <v>20</v>
      </c>
      <c r="U13" s="28">
        <v>10</v>
      </c>
      <c r="V13" s="25">
        <v>10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30" s="2" customFormat="1" ht="15.95" customHeight="1">
      <c r="A14" s="24">
        <v>7</v>
      </c>
      <c r="B14" s="25">
        <f t="shared" si="19"/>
        <v>28</v>
      </c>
      <c r="C14" s="25">
        <f t="shared" si="20"/>
        <v>14</v>
      </c>
      <c r="D14" s="26">
        <f t="shared" si="20"/>
        <v>14</v>
      </c>
      <c r="E14" s="27">
        <f t="shared" si="0"/>
        <v>16</v>
      </c>
      <c r="F14" s="25">
        <v>6</v>
      </c>
      <c r="G14" s="26">
        <v>10</v>
      </c>
      <c r="H14" s="27">
        <f t="shared" si="16"/>
        <v>0</v>
      </c>
      <c r="I14" s="25">
        <v>0</v>
      </c>
      <c r="J14" s="26">
        <v>0</v>
      </c>
      <c r="K14" s="27">
        <f t="shared" si="17"/>
        <v>1</v>
      </c>
      <c r="L14" s="25">
        <v>0</v>
      </c>
      <c r="M14" s="25">
        <v>1</v>
      </c>
      <c r="N14" s="25">
        <f t="shared" si="2"/>
        <v>7</v>
      </c>
      <c r="O14" s="25">
        <v>4</v>
      </c>
      <c r="P14" s="25">
        <v>3</v>
      </c>
      <c r="Q14" s="31">
        <f t="shared" si="18"/>
        <v>0</v>
      </c>
      <c r="R14" s="25">
        <v>0</v>
      </c>
      <c r="S14" s="25">
        <v>0</v>
      </c>
      <c r="T14" s="29">
        <f t="shared" si="7"/>
        <v>20</v>
      </c>
      <c r="U14" s="28">
        <v>15</v>
      </c>
      <c r="V14" s="25">
        <v>5</v>
      </c>
      <c r="W14" s="31">
        <f t="shared" si="4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30" s="2" customFormat="1" ht="15.95" customHeight="1">
      <c r="A15" s="24">
        <v>8</v>
      </c>
      <c r="B15" s="25">
        <f t="shared" si="19"/>
        <v>32</v>
      </c>
      <c r="C15" s="25">
        <f t="shared" si="20"/>
        <v>15</v>
      </c>
      <c r="D15" s="26">
        <f t="shared" si="20"/>
        <v>17</v>
      </c>
      <c r="E15" s="27">
        <f t="shared" si="0"/>
        <v>12</v>
      </c>
      <c r="F15" s="25">
        <v>8</v>
      </c>
      <c r="G15" s="26">
        <v>4</v>
      </c>
      <c r="H15" s="27">
        <f t="shared" si="16"/>
        <v>0</v>
      </c>
      <c r="I15" s="25">
        <v>0</v>
      </c>
      <c r="J15" s="26">
        <v>0</v>
      </c>
      <c r="K15" s="28">
        <f t="shared" si="17"/>
        <v>0</v>
      </c>
      <c r="L15" s="25">
        <v>0</v>
      </c>
      <c r="M15" s="25">
        <v>0</v>
      </c>
      <c r="N15" s="25">
        <f t="shared" si="2"/>
        <v>8</v>
      </c>
      <c r="O15" s="25">
        <v>7</v>
      </c>
      <c r="P15" s="25">
        <v>1</v>
      </c>
      <c r="Q15" s="31">
        <f t="shared" si="18"/>
        <v>0</v>
      </c>
      <c r="R15" s="25">
        <v>0</v>
      </c>
      <c r="S15" s="25">
        <v>0</v>
      </c>
      <c r="T15" s="29">
        <f t="shared" si="7"/>
        <v>22</v>
      </c>
      <c r="U15" s="28">
        <v>21</v>
      </c>
      <c r="V15" s="25">
        <v>1</v>
      </c>
      <c r="W15" s="29">
        <f t="shared" si="4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30" s="2" customFormat="1" ht="15.95" customHeight="1">
      <c r="A16" s="24">
        <v>9</v>
      </c>
      <c r="B16" s="25">
        <f t="shared" si="19"/>
        <v>32</v>
      </c>
      <c r="C16" s="25">
        <f t="shared" si="20"/>
        <v>15</v>
      </c>
      <c r="D16" s="26">
        <f t="shared" si="20"/>
        <v>17</v>
      </c>
      <c r="E16" s="27">
        <f t="shared" si="0"/>
        <v>10</v>
      </c>
      <c r="F16" s="25">
        <v>7</v>
      </c>
      <c r="G16" s="26">
        <v>3</v>
      </c>
      <c r="H16" s="27">
        <f t="shared" si="16"/>
        <v>0</v>
      </c>
      <c r="I16" s="25">
        <v>0</v>
      </c>
      <c r="J16" s="26">
        <v>0</v>
      </c>
      <c r="K16" s="27">
        <f t="shared" si="17"/>
        <v>1</v>
      </c>
      <c r="L16" s="25">
        <v>0</v>
      </c>
      <c r="M16" s="25">
        <v>1</v>
      </c>
      <c r="N16" s="25">
        <f t="shared" si="2"/>
        <v>9</v>
      </c>
      <c r="O16" s="25">
        <v>7</v>
      </c>
      <c r="P16" s="25">
        <v>2</v>
      </c>
      <c r="Q16" s="31">
        <f t="shared" si="18"/>
        <v>0</v>
      </c>
      <c r="R16" s="25">
        <v>0</v>
      </c>
      <c r="S16" s="25">
        <v>0</v>
      </c>
      <c r="T16" s="29">
        <f t="shared" si="7"/>
        <v>19</v>
      </c>
      <c r="U16" s="28">
        <v>13</v>
      </c>
      <c r="V16" s="25">
        <v>6</v>
      </c>
      <c r="W16" s="29">
        <f t="shared" si="4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s="2" customFormat="1" ht="15.95" customHeight="1" thickBot="1">
      <c r="A17" s="24">
        <v>10</v>
      </c>
      <c r="B17" s="25">
        <f t="shared" si="19"/>
        <v>33</v>
      </c>
      <c r="C17" s="25">
        <f t="shared" si="20"/>
        <v>19</v>
      </c>
      <c r="D17" s="26">
        <f t="shared" si="20"/>
        <v>14</v>
      </c>
      <c r="E17" s="27">
        <f>SUM(F17:G17)</f>
        <v>11</v>
      </c>
      <c r="F17" s="25">
        <v>9</v>
      </c>
      <c r="G17" s="26">
        <v>2</v>
      </c>
      <c r="H17" s="27">
        <f t="shared" si="16"/>
        <v>0</v>
      </c>
      <c r="I17" s="25">
        <v>0</v>
      </c>
      <c r="J17" s="26">
        <v>0</v>
      </c>
      <c r="K17" s="27">
        <f t="shared" si="17"/>
        <v>1</v>
      </c>
      <c r="L17" s="25">
        <v>1</v>
      </c>
      <c r="M17" s="25">
        <v>0</v>
      </c>
      <c r="N17" s="25">
        <f>SUM(O17:P17)</f>
        <v>9</v>
      </c>
      <c r="O17" s="25">
        <v>4</v>
      </c>
      <c r="P17" s="25">
        <v>5</v>
      </c>
      <c r="Q17" s="31">
        <f t="shared" si="18"/>
        <v>0</v>
      </c>
      <c r="R17" s="25">
        <v>0</v>
      </c>
      <c r="S17" s="25">
        <v>0</v>
      </c>
      <c r="T17" s="29">
        <f>SUM(U17:V17)</f>
        <v>24</v>
      </c>
      <c r="U17" s="28">
        <v>11</v>
      </c>
      <c r="V17" s="25">
        <v>13</v>
      </c>
      <c r="W17" s="29">
        <f t="shared" si="4"/>
        <v>0</v>
      </c>
      <c r="X17" s="28">
        <v>0</v>
      </c>
      <c r="Y17" s="25">
        <v>0</v>
      </c>
      <c r="Z17" s="25">
        <v>0</v>
      </c>
      <c r="AA17" s="101">
        <v>0</v>
      </c>
    </row>
    <row r="18" spans="1:28" s="2" customFormat="1" ht="15.95" customHeight="1" thickBot="1">
      <c r="A18" s="107"/>
      <c r="B18" s="108">
        <f t="shared" ref="B18:G18" si="21">SUM(B11:B17)</f>
        <v>198</v>
      </c>
      <c r="C18" s="108">
        <f t="shared" si="21"/>
        <v>108</v>
      </c>
      <c r="D18" s="108">
        <f t="shared" si="21"/>
        <v>90</v>
      </c>
      <c r="E18" s="110">
        <f t="shared" si="21"/>
        <v>72</v>
      </c>
      <c r="F18" s="108">
        <f t="shared" si="21"/>
        <v>42</v>
      </c>
      <c r="G18" s="108">
        <f t="shared" si="21"/>
        <v>30</v>
      </c>
      <c r="H18" s="108">
        <f t="shared" ref="H18:P18" si="22">SUM(H11:H17)</f>
        <v>0</v>
      </c>
      <c r="I18" s="108">
        <f t="shared" si="22"/>
        <v>0</v>
      </c>
      <c r="J18" s="108">
        <f t="shared" si="22"/>
        <v>0</v>
      </c>
      <c r="K18" s="110">
        <f t="shared" si="22"/>
        <v>5</v>
      </c>
      <c r="L18" s="108">
        <f t="shared" si="22"/>
        <v>1</v>
      </c>
      <c r="M18" s="108">
        <f t="shared" si="22"/>
        <v>4</v>
      </c>
      <c r="N18" s="108">
        <f t="shared" si="22"/>
        <v>64</v>
      </c>
      <c r="O18" s="108">
        <f t="shared" si="22"/>
        <v>46</v>
      </c>
      <c r="P18" s="108">
        <f t="shared" si="22"/>
        <v>18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165</v>
      </c>
      <c r="U18" s="108">
        <f>SUM(U11:U17)</f>
        <v>122</v>
      </c>
      <c r="V18" s="108">
        <f>SUM(V11:V17)</f>
        <v>43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30</v>
      </c>
      <c r="C19" s="25">
        <f>SUM(C17,F19,I19)-SUM(L19,O19,R19)</f>
        <v>17</v>
      </c>
      <c r="D19" s="26">
        <f>SUM(D17,G19,J19)-SUM(M19,P19,S19)</f>
        <v>13</v>
      </c>
      <c r="E19" s="27">
        <f t="shared" si="0"/>
        <v>7</v>
      </c>
      <c r="F19" s="25">
        <v>3</v>
      </c>
      <c r="G19" s="26">
        <v>4</v>
      </c>
      <c r="H19" s="27">
        <f t="shared" ref="H19:H25" si="23">SUM(I19:J19)</f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7">
        <f t="shared" ref="N19:N30" si="24">SUM(O19:P19)</f>
        <v>10</v>
      </c>
      <c r="O19" s="25">
        <v>5</v>
      </c>
      <c r="P19" s="25">
        <v>5</v>
      </c>
      <c r="Q19" s="31">
        <f t="shared" ref="Q19:Q25" si="25">SUM(R19:S19)</f>
        <v>0</v>
      </c>
      <c r="R19" s="25">
        <v>0</v>
      </c>
      <c r="S19" s="25">
        <v>0</v>
      </c>
      <c r="T19" s="25">
        <f t="shared" si="7"/>
        <v>36</v>
      </c>
      <c r="U19" s="28">
        <v>13</v>
      </c>
      <c r="V19" s="25">
        <v>23</v>
      </c>
      <c r="W19" s="29">
        <f t="shared" ref="W19:W25" si="26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7">SUM(C20:D20)</f>
        <v>29</v>
      </c>
      <c r="C20" s="25">
        <f t="shared" ref="C20:D25" si="28">SUM(C19,F20,I20)-SUM(L20,O20,R20)</f>
        <v>20</v>
      </c>
      <c r="D20" s="26">
        <f t="shared" si="28"/>
        <v>9</v>
      </c>
      <c r="E20" s="27">
        <f t="shared" si="0"/>
        <v>7</v>
      </c>
      <c r="F20" s="25">
        <v>6</v>
      </c>
      <c r="G20" s="26">
        <v>1</v>
      </c>
      <c r="H20" s="27">
        <f t="shared" si="23"/>
        <v>0</v>
      </c>
      <c r="I20" s="25">
        <v>0</v>
      </c>
      <c r="J20" s="26">
        <v>0</v>
      </c>
      <c r="K20" s="27">
        <f>SUM(L20:M20)</f>
        <v>2</v>
      </c>
      <c r="L20" s="25">
        <v>1</v>
      </c>
      <c r="M20" s="25">
        <v>1</v>
      </c>
      <c r="N20" s="25">
        <f t="shared" si="24"/>
        <v>6</v>
      </c>
      <c r="O20" s="25">
        <v>2</v>
      </c>
      <c r="P20" s="25">
        <v>4</v>
      </c>
      <c r="Q20" s="31">
        <f t="shared" si="25"/>
        <v>0</v>
      </c>
      <c r="R20" s="25">
        <v>0</v>
      </c>
      <c r="S20" s="25">
        <v>0</v>
      </c>
      <c r="T20" s="25">
        <f t="shared" ref="T20:T30" si="29">SUM(U20:V20)</f>
        <v>15</v>
      </c>
      <c r="U20" s="28">
        <v>4</v>
      </c>
      <c r="V20" s="25">
        <v>11</v>
      </c>
      <c r="W20" s="29">
        <f t="shared" si="26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7"/>
        <v>32</v>
      </c>
      <c r="C21" s="25">
        <f t="shared" si="28"/>
        <v>21</v>
      </c>
      <c r="D21" s="26">
        <f t="shared" si="28"/>
        <v>11</v>
      </c>
      <c r="E21" s="27">
        <f t="shared" si="0"/>
        <v>10</v>
      </c>
      <c r="F21" s="25">
        <v>5</v>
      </c>
      <c r="G21" s="26">
        <v>5</v>
      </c>
      <c r="H21" s="27">
        <f t="shared" si="23"/>
        <v>0</v>
      </c>
      <c r="I21" s="25">
        <v>0</v>
      </c>
      <c r="J21" s="26">
        <v>0</v>
      </c>
      <c r="K21" s="27">
        <f>SUM(L21:M21)</f>
        <v>1</v>
      </c>
      <c r="L21" s="25">
        <v>0</v>
      </c>
      <c r="M21" s="25">
        <v>1</v>
      </c>
      <c r="N21" s="25">
        <f t="shared" si="24"/>
        <v>6</v>
      </c>
      <c r="O21" s="25">
        <v>4</v>
      </c>
      <c r="P21" s="25">
        <v>2</v>
      </c>
      <c r="Q21" s="32">
        <f t="shared" si="25"/>
        <v>0</v>
      </c>
      <c r="R21" s="25">
        <v>0</v>
      </c>
      <c r="S21" s="25">
        <v>0</v>
      </c>
      <c r="T21" s="25">
        <f t="shared" si="29"/>
        <v>15</v>
      </c>
      <c r="U21" s="28">
        <v>8</v>
      </c>
      <c r="V21" s="25">
        <v>7</v>
      </c>
      <c r="W21" s="29">
        <f t="shared" si="26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7"/>
        <v>27</v>
      </c>
      <c r="C22" s="25">
        <f t="shared" si="28"/>
        <v>15</v>
      </c>
      <c r="D22" s="26">
        <f t="shared" si="28"/>
        <v>12</v>
      </c>
      <c r="E22" s="27">
        <f t="shared" ref="E22:E30" si="30">SUM(F22:G22)</f>
        <v>6</v>
      </c>
      <c r="F22" s="25">
        <v>3</v>
      </c>
      <c r="G22" s="26">
        <v>3</v>
      </c>
      <c r="H22" s="27">
        <f t="shared" si="23"/>
        <v>0</v>
      </c>
      <c r="I22" s="25">
        <v>0</v>
      </c>
      <c r="J22" s="26">
        <v>0</v>
      </c>
      <c r="K22" s="27">
        <f t="shared" ref="K22:K30" si="31">SUM(L22:M22)</f>
        <v>0</v>
      </c>
      <c r="L22" s="25">
        <v>0</v>
      </c>
      <c r="M22" s="25">
        <v>0</v>
      </c>
      <c r="N22" s="25">
        <f t="shared" si="24"/>
        <v>11</v>
      </c>
      <c r="O22" s="25">
        <v>9</v>
      </c>
      <c r="P22" s="25">
        <v>2</v>
      </c>
      <c r="Q22" s="31">
        <f t="shared" si="25"/>
        <v>0</v>
      </c>
      <c r="R22" s="25">
        <v>0</v>
      </c>
      <c r="S22" s="25">
        <v>0</v>
      </c>
      <c r="T22" s="25">
        <f t="shared" si="29"/>
        <v>38</v>
      </c>
      <c r="U22" s="28">
        <v>30</v>
      </c>
      <c r="V22" s="25">
        <v>8</v>
      </c>
      <c r="W22" s="29">
        <f t="shared" si="26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7"/>
        <v>29</v>
      </c>
      <c r="C23" s="25">
        <f t="shared" si="28"/>
        <v>18</v>
      </c>
      <c r="D23" s="26">
        <f t="shared" si="28"/>
        <v>11</v>
      </c>
      <c r="E23" s="27">
        <f t="shared" si="30"/>
        <v>11</v>
      </c>
      <c r="F23" s="25">
        <v>6</v>
      </c>
      <c r="G23" s="26">
        <v>5</v>
      </c>
      <c r="H23" s="28">
        <f t="shared" si="23"/>
        <v>0</v>
      </c>
      <c r="I23" s="25">
        <v>0</v>
      </c>
      <c r="J23" s="26">
        <v>0</v>
      </c>
      <c r="K23" s="27">
        <f t="shared" si="31"/>
        <v>0</v>
      </c>
      <c r="L23" s="25">
        <v>0</v>
      </c>
      <c r="M23" s="25">
        <v>0</v>
      </c>
      <c r="N23" s="25">
        <f t="shared" si="24"/>
        <v>9</v>
      </c>
      <c r="O23" s="25">
        <v>3</v>
      </c>
      <c r="P23" s="25">
        <v>6</v>
      </c>
      <c r="Q23" s="32">
        <v>0</v>
      </c>
      <c r="R23" s="25">
        <v>0</v>
      </c>
      <c r="S23" s="25">
        <v>0</v>
      </c>
      <c r="T23" s="25">
        <v>17</v>
      </c>
      <c r="U23" s="28">
        <v>12</v>
      </c>
      <c r="V23" s="25">
        <v>17</v>
      </c>
      <c r="W23" s="29">
        <f t="shared" si="26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7"/>
        <v>32</v>
      </c>
      <c r="C24" s="25">
        <f t="shared" si="28"/>
        <v>17</v>
      </c>
      <c r="D24" s="26">
        <f t="shared" si="28"/>
        <v>15</v>
      </c>
      <c r="E24" s="27">
        <f t="shared" si="30"/>
        <v>9</v>
      </c>
      <c r="F24" s="25">
        <v>3</v>
      </c>
      <c r="G24" s="26">
        <v>6</v>
      </c>
      <c r="H24" s="28">
        <f t="shared" si="23"/>
        <v>0</v>
      </c>
      <c r="I24" s="25">
        <v>0</v>
      </c>
      <c r="J24" s="26">
        <v>0</v>
      </c>
      <c r="K24" s="27">
        <f t="shared" si="31"/>
        <v>0</v>
      </c>
      <c r="L24" s="25">
        <v>0</v>
      </c>
      <c r="M24" s="25">
        <v>0</v>
      </c>
      <c r="N24" s="25">
        <f t="shared" si="24"/>
        <v>6</v>
      </c>
      <c r="O24" s="25">
        <v>4</v>
      </c>
      <c r="P24" s="25">
        <v>2</v>
      </c>
      <c r="Q24" s="32">
        <f t="shared" si="25"/>
        <v>0</v>
      </c>
      <c r="R24" s="25">
        <v>0</v>
      </c>
      <c r="S24" s="25">
        <v>0</v>
      </c>
      <c r="T24" s="25">
        <f t="shared" si="29"/>
        <v>15</v>
      </c>
      <c r="U24" s="28">
        <v>12</v>
      </c>
      <c r="V24" s="25">
        <v>3</v>
      </c>
      <c r="W24" s="29">
        <f t="shared" si="26"/>
        <v>0</v>
      </c>
      <c r="X24" s="28" t="s">
        <v>102</v>
      </c>
      <c r="Y24" s="25">
        <v>0</v>
      </c>
      <c r="Z24" s="25">
        <v>0</v>
      </c>
      <c r="AA24" s="101">
        <v>0</v>
      </c>
      <c r="AB24" s="161"/>
    </row>
    <row r="25" spans="1:28" s="2" customFormat="1" ht="15.95" customHeight="1" thickBot="1">
      <c r="A25" s="24">
        <v>17</v>
      </c>
      <c r="B25" s="25">
        <f t="shared" si="27"/>
        <v>28</v>
      </c>
      <c r="C25" s="25">
        <f t="shared" si="28"/>
        <v>15</v>
      </c>
      <c r="D25" s="26">
        <f t="shared" si="28"/>
        <v>13</v>
      </c>
      <c r="E25" s="27">
        <f t="shared" si="30"/>
        <v>11</v>
      </c>
      <c r="F25" s="25">
        <v>7</v>
      </c>
      <c r="G25" s="26">
        <v>4</v>
      </c>
      <c r="H25" s="28">
        <f t="shared" si="23"/>
        <v>0</v>
      </c>
      <c r="I25" s="25">
        <v>0</v>
      </c>
      <c r="J25" s="26">
        <v>0</v>
      </c>
      <c r="K25" s="27">
        <f t="shared" si="31"/>
        <v>1</v>
      </c>
      <c r="L25" s="25">
        <v>1</v>
      </c>
      <c r="M25" s="25">
        <v>0</v>
      </c>
      <c r="N25" s="25">
        <f t="shared" si="24"/>
        <v>14</v>
      </c>
      <c r="O25" s="25">
        <v>8</v>
      </c>
      <c r="P25" s="25">
        <v>6</v>
      </c>
      <c r="Q25" s="32">
        <f t="shared" si="25"/>
        <v>0</v>
      </c>
      <c r="R25" s="25">
        <v>0</v>
      </c>
      <c r="S25" s="25">
        <v>0</v>
      </c>
      <c r="T25" s="25">
        <f t="shared" si="29"/>
        <v>45</v>
      </c>
      <c r="U25" s="28">
        <v>32</v>
      </c>
      <c r="V25" s="25">
        <v>13</v>
      </c>
      <c r="W25" s="29">
        <f t="shared" si="26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9" customFormat="1" ht="15.95" customHeight="1" thickBot="1">
      <c r="A26" s="107"/>
      <c r="B26" s="111">
        <f>SUM(B19:B25)</f>
        <v>207</v>
      </c>
      <c r="C26" s="111">
        <f>SUM(C19:C25)</f>
        <v>123</v>
      </c>
      <c r="D26" s="111">
        <f>SUM(D19:D25)</f>
        <v>84</v>
      </c>
      <c r="E26" s="110">
        <f t="shared" ref="E26:Y26" si="32">SUM(E19:E25)</f>
        <v>61</v>
      </c>
      <c r="F26" s="111">
        <f t="shared" si="32"/>
        <v>33</v>
      </c>
      <c r="G26" s="111">
        <f t="shared" si="32"/>
        <v>28</v>
      </c>
      <c r="H26" s="110">
        <f t="shared" si="32"/>
        <v>0</v>
      </c>
      <c r="I26" s="111">
        <f t="shared" si="32"/>
        <v>0</v>
      </c>
      <c r="J26" s="111">
        <f t="shared" si="32"/>
        <v>0</v>
      </c>
      <c r="K26" s="110">
        <f t="shared" si="32"/>
        <v>4</v>
      </c>
      <c r="L26" s="111">
        <f t="shared" si="32"/>
        <v>2</v>
      </c>
      <c r="M26" s="111">
        <f t="shared" si="32"/>
        <v>2</v>
      </c>
      <c r="N26" s="110">
        <f>SUM(N19:N25)</f>
        <v>62</v>
      </c>
      <c r="O26" s="111">
        <f t="shared" si="32"/>
        <v>35</v>
      </c>
      <c r="P26" s="111">
        <f t="shared" si="32"/>
        <v>27</v>
      </c>
      <c r="Q26" s="110">
        <f t="shared" si="32"/>
        <v>0</v>
      </c>
      <c r="R26" s="111">
        <f t="shared" si="32"/>
        <v>0</v>
      </c>
      <c r="S26" s="111">
        <f t="shared" si="32"/>
        <v>0</v>
      </c>
      <c r="T26" s="110">
        <f t="shared" si="32"/>
        <v>181</v>
      </c>
      <c r="U26" s="111">
        <f t="shared" si="32"/>
        <v>111</v>
      </c>
      <c r="V26" s="111">
        <f t="shared" si="32"/>
        <v>82</v>
      </c>
      <c r="W26" s="110">
        <f t="shared" si="32"/>
        <v>0</v>
      </c>
      <c r="X26" s="111">
        <f t="shared" si="32"/>
        <v>0</v>
      </c>
      <c r="Y26" s="111">
        <f t="shared" si="32"/>
        <v>0</v>
      </c>
      <c r="Z26" s="108">
        <v>0</v>
      </c>
      <c r="AA26" s="33">
        <v>0</v>
      </c>
    </row>
    <row r="27" spans="1:28" s="9" customFormat="1" ht="15.95" customHeight="1">
      <c r="A27" s="134">
        <v>18</v>
      </c>
      <c r="B27" s="25">
        <f t="shared" ref="B27:B33" si="33">SUM(C27:D27)</f>
        <v>35</v>
      </c>
      <c r="C27" s="25">
        <f>SUM(C25,F27,I27)-SUM(L27,O27,R27)</f>
        <v>19</v>
      </c>
      <c r="D27" s="26">
        <f>SUM(D25,G27,J27)-SUM(M27,P27,S27)</f>
        <v>16</v>
      </c>
      <c r="E27" s="27">
        <f t="shared" si="30"/>
        <v>11</v>
      </c>
      <c r="F27" s="25">
        <v>5</v>
      </c>
      <c r="G27" s="26">
        <v>6</v>
      </c>
      <c r="H27" s="28">
        <f t="shared" ref="H27:H33" si="34">SUM(I27:J27)</f>
        <v>0</v>
      </c>
      <c r="I27" s="25">
        <v>0</v>
      </c>
      <c r="J27" s="26">
        <v>0</v>
      </c>
      <c r="K27" s="27">
        <f t="shared" si="31"/>
        <v>0</v>
      </c>
      <c r="L27" s="25">
        <v>0</v>
      </c>
      <c r="M27" s="25">
        <v>0</v>
      </c>
      <c r="N27" s="25">
        <f t="shared" si="24"/>
        <v>4</v>
      </c>
      <c r="O27" s="25">
        <v>1</v>
      </c>
      <c r="P27" s="25">
        <v>3</v>
      </c>
      <c r="Q27" s="32">
        <f>SUM(R27:S27)</f>
        <v>0</v>
      </c>
      <c r="R27" s="25">
        <v>0</v>
      </c>
      <c r="S27" s="25">
        <v>0</v>
      </c>
      <c r="T27" s="25">
        <f t="shared" si="29"/>
        <v>13</v>
      </c>
      <c r="U27" s="28">
        <v>5</v>
      </c>
      <c r="V27" s="25">
        <v>8</v>
      </c>
      <c r="W27" s="29">
        <f t="shared" ref="W27:W33" si="35">SUM(X27:Y27)</f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9" customFormat="1" ht="15.95" customHeight="1">
      <c r="A28" s="134">
        <v>19</v>
      </c>
      <c r="B28" s="25">
        <f t="shared" si="33"/>
        <v>34</v>
      </c>
      <c r="C28" s="25">
        <f t="shared" ref="C28:D30" si="36">SUM(C27,F28,I28)-SUM(L28,O28,R28)</f>
        <v>16</v>
      </c>
      <c r="D28" s="26">
        <f t="shared" si="36"/>
        <v>18</v>
      </c>
      <c r="E28" s="27">
        <f t="shared" si="30"/>
        <v>9</v>
      </c>
      <c r="F28" s="25">
        <v>3</v>
      </c>
      <c r="G28" s="26">
        <v>6</v>
      </c>
      <c r="H28" s="28">
        <v>0</v>
      </c>
      <c r="I28" s="25">
        <v>0</v>
      </c>
      <c r="J28" s="26">
        <v>0</v>
      </c>
      <c r="K28" s="27">
        <f t="shared" si="31"/>
        <v>1</v>
      </c>
      <c r="L28" s="25">
        <v>0</v>
      </c>
      <c r="M28" s="26">
        <v>1</v>
      </c>
      <c r="N28" s="25">
        <f t="shared" si="24"/>
        <v>9</v>
      </c>
      <c r="O28" s="25">
        <v>6</v>
      </c>
      <c r="P28" s="26">
        <v>3</v>
      </c>
      <c r="Q28" s="27">
        <f>SUM(R28:S28)</f>
        <v>0</v>
      </c>
      <c r="R28" s="25">
        <v>0</v>
      </c>
      <c r="S28" s="26">
        <v>0</v>
      </c>
      <c r="T28" s="25">
        <f t="shared" si="29"/>
        <v>35</v>
      </c>
      <c r="U28" s="25">
        <v>31</v>
      </c>
      <c r="V28" s="26">
        <v>4</v>
      </c>
      <c r="W28" s="29">
        <f t="shared" si="35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9" customFormat="1" ht="15.95" customHeight="1">
      <c r="A29" s="134">
        <v>20</v>
      </c>
      <c r="B29" s="25">
        <f t="shared" si="33"/>
        <v>39</v>
      </c>
      <c r="C29" s="25">
        <f t="shared" si="36"/>
        <v>20</v>
      </c>
      <c r="D29" s="26">
        <f t="shared" si="36"/>
        <v>19</v>
      </c>
      <c r="E29" s="27">
        <f t="shared" si="30"/>
        <v>13</v>
      </c>
      <c r="F29" s="25">
        <v>9</v>
      </c>
      <c r="G29" s="26">
        <v>4</v>
      </c>
      <c r="H29" s="28">
        <f t="shared" si="34"/>
        <v>0</v>
      </c>
      <c r="I29" s="25">
        <v>0</v>
      </c>
      <c r="J29" s="26">
        <v>0</v>
      </c>
      <c r="K29" s="27">
        <f t="shared" si="31"/>
        <v>0</v>
      </c>
      <c r="L29" s="25">
        <v>0</v>
      </c>
      <c r="M29" s="25">
        <v>0</v>
      </c>
      <c r="N29" s="25">
        <f t="shared" si="24"/>
        <v>8</v>
      </c>
      <c r="O29" s="25">
        <v>5</v>
      </c>
      <c r="P29" s="26">
        <v>3</v>
      </c>
      <c r="Q29" s="31">
        <v>0</v>
      </c>
      <c r="R29" s="25">
        <v>0</v>
      </c>
      <c r="S29" s="25">
        <v>0</v>
      </c>
      <c r="T29" s="25">
        <f t="shared" si="29"/>
        <v>20</v>
      </c>
      <c r="U29" s="25">
        <v>12</v>
      </c>
      <c r="V29" s="26">
        <v>8</v>
      </c>
      <c r="W29" s="29">
        <f t="shared" si="35"/>
        <v>0</v>
      </c>
      <c r="X29" s="28">
        <v>0</v>
      </c>
      <c r="Y29" s="25">
        <v>0</v>
      </c>
      <c r="Z29" s="25">
        <v>0</v>
      </c>
      <c r="AA29" s="101">
        <v>0</v>
      </c>
    </row>
    <row r="30" spans="1:28" s="9" customFormat="1" ht="15.95" customHeight="1">
      <c r="A30" s="134">
        <v>21</v>
      </c>
      <c r="B30" s="25">
        <f t="shared" si="33"/>
        <v>39</v>
      </c>
      <c r="C30" s="25">
        <f t="shared" si="36"/>
        <v>22</v>
      </c>
      <c r="D30" s="26">
        <f t="shared" si="36"/>
        <v>17</v>
      </c>
      <c r="E30" s="27">
        <f t="shared" si="30"/>
        <v>8</v>
      </c>
      <c r="F30" s="25">
        <v>5</v>
      </c>
      <c r="G30" s="26">
        <v>3</v>
      </c>
      <c r="H30" s="28">
        <f t="shared" si="34"/>
        <v>0</v>
      </c>
      <c r="I30" s="25">
        <v>0</v>
      </c>
      <c r="J30" s="26">
        <v>0</v>
      </c>
      <c r="K30" s="27">
        <f t="shared" si="31"/>
        <v>2</v>
      </c>
      <c r="L30" s="25">
        <v>1</v>
      </c>
      <c r="M30" s="25">
        <v>1</v>
      </c>
      <c r="N30" s="25">
        <f t="shared" si="24"/>
        <v>6</v>
      </c>
      <c r="O30" s="25">
        <v>2</v>
      </c>
      <c r="P30" s="26">
        <v>4</v>
      </c>
      <c r="Q30" s="31">
        <f>SUM(R30:S30)</f>
        <v>0</v>
      </c>
      <c r="R30" s="25">
        <v>0</v>
      </c>
      <c r="S30" s="25">
        <v>0</v>
      </c>
      <c r="T30" s="25">
        <f t="shared" si="29"/>
        <v>21</v>
      </c>
      <c r="U30" s="25">
        <v>7</v>
      </c>
      <c r="V30" s="26">
        <v>14</v>
      </c>
      <c r="W30" s="29">
        <f t="shared" si="35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34">
        <v>22</v>
      </c>
      <c r="B31" s="25">
        <f t="shared" si="33"/>
        <v>33</v>
      </c>
      <c r="C31" s="25">
        <f t="shared" ref="C31:D33" si="37">SUM(C30,F31,I31)-SUM(L31,O31,R31)</f>
        <v>21</v>
      </c>
      <c r="D31" s="26">
        <f t="shared" si="37"/>
        <v>12</v>
      </c>
      <c r="E31" s="27">
        <f>SUM(F31:G31)</f>
        <v>9</v>
      </c>
      <c r="F31" s="25">
        <v>7</v>
      </c>
      <c r="G31" s="26">
        <v>2</v>
      </c>
      <c r="H31" s="28">
        <f t="shared" si="34"/>
        <v>0</v>
      </c>
      <c r="I31" s="25">
        <v>0</v>
      </c>
      <c r="J31" s="26">
        <v>0</v>
      </c>
      <c r="K31" s="27">
        <f>SUM(L31:M31)</f>
        <v>1</v>
      </c>
      <c r="L31" s="25">
        <v>0</v>
      </c>
      <c r="M31" s="25">
        <v>1</v>
      </c>
      <c r="N31" s="25">
        <f>SUM(O31:P31)</f>
        <v>14</v>
      </c>
      <c r="O31" s="25">
        <v>8</v>
      </c>
      <c r="P31" s="26">
        <v>6</v>
      </c>
      <c r="Q31" s="31">
        <f>SUM(R31:S31)</f>
        <v>0</v>
      </c>
      <c r="R31" s="25">
        <v>0</v>
      </c>
      <c r="S31" s="25">
        <v>0</v>
      </c>
      <c r="T31" s="25">
        <f>SUM(U31:V31)</f>
        <v>35</v>
      </c>
      <c r="U31" s="25">
        <v>17</v>
      </c>
      <c r="V31" s="26">
        <v>18</v>
      </c>
      <c r="W31" s="29">
        <f t="shared" si="35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33"/>
        <v>32</v>
      </c>
      <c r="C32" s="25">
        <f t="shared" si="37"/>
        <v>20</v>
      </c>
      <c r="D32" s="26">
        <f t="shared" si="37"/>
        <v>12</v>
      </c>
      <c r="E32" s="27">
        <f>SUM(F32:G32)</f>
        <v>9</v>
      </c>
      <c r="F32" s="25">
        <v>6</v>
      </c>
      <c r="G32" s="26">
        <v>3</v>
      </c>
      <c r="H32" s="28">
        <f t="shared" si="34"/>
        <v>0</v>
      </c>
      <c r="I32" s="25">
        <v>0</v>
      </c>
      <c r="J32" s="26">
        <v>0</v>
      </c>
      <c r="K32" s="27">
        <f>SUM(L32:M32)</f>
        <v>2</v>
      </c>
      <c r="L32" s="25">
        <v>2</v>
      </c>
      <c r="M32" s="25">
        <v>0</v>
      </c>
      <c r="N32" s="25">
        <f>SUM(O32:P32)</f>
        <v>8</v>
      </c>
      <c r="O32" s="25">
        <v>5</v>
      </c>
      <c r="P32" s="26">
        <v>3</v>
      </c>
      <c r="Q32" s="31">
        <f>SUM(R32:S32)</f>
        <v>0</v>
      </c>
      <c r="R32" s="25">
        <v>0</v>
      </c>
      <c r="S32" s="25">
        <v>0</v>
      </c>
      <c r="T32" s="25">
        <f>SUM(U32:V32)</f>
        <v>29</v>
      </c>
      <c r="U32" s="25">
        <v>21</v>
      </c>
      <c r="V32" s="26">
        <v>8</v>
      </c>
      <c r="W32" s="29">
        <f t="shared" si="35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33"/>
        <v>36</v>
      </c>
      <c r="C33" s="25">
        <f t="shared" si="37"/>
        <v>22</v>
      </c>
      <c r="D33" s="26">
        <f t="shared" si="37"/>
        <v>14</v>
      </c>
      <c r="E33" s="27">
        <f>SUM(F33:G33)</f>
        <v>10</v>
      </c>
      <c r="F33" s="25">
        <v>6</v>
      </c>
      <c r="G33" s="26">
        <v>4</v>
      </c>
      <c r="H33" s="28">
        <f t="shared" si="34"/>
        <v>0</v>
      </c>
      <c r="I33" s="25">
        <v>0</v>
      </c>
      <c r="J33" s="26">
        <v>0</v>
      </c>
      <c r="K33" s="27">
        <f>SUM(L33:M33)</f>
        <v>1</v>
      </c>
      <c r="L33" s="25">
        <v>1</v>
      </c>
      <c r="M33" s="25">
        <v>0</v>
      </c>
      <c r="N33" s="25">
        <f>SUM(O33:P33)</f>
        <v>5</v>
      </c>
      <c r="O33" s="25">
        <v>3</v>
      </c>
      <c r="P33" s="26">
        <v>2</v>
      </c>
      <c r="Q33" s="31">
        <f>SUM(R33:S33)</f>
        <v>0</v>
      </c>
      <c r="R33" s="25">
        <v>0</v>
      </c>
      <c r="S33" s="25">
        <v>0</v>
      </c>
      <c r="T33" s="25">
        <f>SUM(U33:V33)</f>
        <v>16</v>
      </c>
      <c r="U33" s="25">
        <v>9</v>
      </c>
      <c r="V33" s="26">
        <v>7</v>
      </c>
      <c r="W33" s="29">
        <f t="shared" si="35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38">SUM(B27:B33)</f>
        <v>248</v>
      </c>
      <c r="C34" s="110">
        <f t="shared" si="38"/>
        <v>140</v>
      </c>
      <c r="D34" s="110">
        <f t="shared" si="38"/>
        <v>108</v>
      </c>
      <c r="E34" s="110">
        <f t="shared" si="38"/>
        <v>69</v>
      </c>
      <c r="F34" s="111">
        <f t="shared" si="38"/>
        <v>41</v>
      </c>
      <c r="G34" s="111">
        <f t="shared" si="38"/>
        <v>28</v>
      </c>
      <c r="H34" s="110">
        <f t="shared" si="38"/>
        <v>0</v>
      </c>
      <c r="I34" s="111">
        <f t="shared" si="38"/>
        <v>0</v>
      </c>
      <c r="J34" s="111">
        <f t="shared" si="38"/>
        <v>0</v>
      </c>
      <c r="K34" s="110">
        <f t="shared" si="38"/>
        <v>7</v>
      </c>
      <c r="L34" s="111">
        <f t="shared" si="38"/>
        <v>4</v>
      </c>
      <c r="M34" s="111">
        <f t="shared" si="38"/>
        <v>3</v>
      </c>
      <c r="N34" s="110">
        <f t="shared" si="38"/>
        <v>54</v>
      </c>
      <c r="O34" s="111">
        <f t="shared" si="38"/>
        <v>30</v>
      </c>
      <c r="P34" s="111">
        <f t="shared" si="38"/>
        <v>24</v>
      </c>
      <c r="Q34" s="110">
        <f t="shared" si="38"/>
        <v>0</v>
      </c>
      <c r="R34" s="111">
        <f t="shared" si="38"/>
        <v>0</v>
      </c>
      <c r="S34" s="111">
        <f t="shared" si="38"/>
        <v>0</v>
      </c>
      <c r="T34" s="110">
        <f t="shared" si="38"/>
        <v>169</v>
      </c>
      <c r="U34" s="111">
        <f t="shared" si="38"/>
        <v>102</v>
      </c>
      <c r="V34" s="111">
        <f t="shared" si="38"/>
        <v>67</v>
      </c>
      <c r="W34" s="110">
        <f t="shared" si="38"/>
        <v>0</v>
      </c>
      <c r="X34" s="111">
        <f t="shared" si="38"/>
        <v>0</v>
      </c>
      <c r="Y34" s="111">
        <f t="shared" si="38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7" si="39">SUM(C35:D35)</f>
        <v>39</v>
      </c>
      <c r="C35" s="25">
        <f>SUM(C33,F35,I35)-SUM(L35,O35,R35)</f>
        <v>25</v>
      </c>
      <c r="D35" s="26">
        <f>SUM(D33,G35,J35)-SUM(M35,P35,S35)</f>
        <v>14</v>
      </c>
      <c r="E35" s="27">
        <f t="shared" ref="E35:E40" si="40">SUM(F35:G35)</f>
        <v>12</v>
      </c>
      <c r="F35" s="25">
        <v>8</v>
      </c>
      <c r="G35" s="26">
        <v>4</v>
      </c>
      <c r="H35" s="28">
        <f t="shared" ref="H35:H37" si="41">SUM(I35:J35)</f>
        <v>0</v>
      </c>
      <c r="I35" s="25">
        <v>0</v>
      </c>
      <c r="J35" s="26">
        <v>0</v>
      </c>
      <c r="K35" s="27">
        <f t="shared" ref="K35:K40" si="42">SUM(L35:M35)</f>
        <v>1</v>
      </c>
      <c r="L35" s="25">
        <v>0</v>
      </c>
      <c r="M35" s="25">
        <v>1</v>
      </c>
      <c r="N35" s="25">
        <f t="shared" ref="N35:N40" si="43">SUM(O35:P35)</f>
        <v>8</v>
      </c>
      <c r="O35" s="25">
        <v>5</v>
      </c>
      <c r="P35" s="26">
        <v>3</v>
      </c>
      <c r="Q35" s="31">
        <f t="shared" ref="Q35:Q40" si="44">SUM(R35:S35)</f>
        <v>0</v>
      </c>
      <c r="R35" s="25">
        <v>0</v>
      </c>
      <c r="S35" s="25">
        <v>0</v>
      </c>
      <c r="T35" s="25">
        <f t="shared" ref="T35:T40" si="45">SUM(U35:V35)</f>
        <v>25</v>
      </c>
      <c r="U35" s="25">
        <v>19</v>
      </c>
      <c r="V35" s="26">
        <v>6</v>
      </c>
      <c r="W35" s="29">
        <f t="shared" ref="W35:W37" si="46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9"/>
        <v>38</v>
      </c>
      <c r="C36" s="25">
        <f t="shared" ref="C36:C37" si="47">SUM(C35,F36,I36)-SUM(L36,O36,R36)</f>
        <v>24</v>
      </c>
      <c r="D36" s="26">
        <f t="shared" ref="D36:D37" si="48">SUM(D35,G36,J36)-SUM(M36,P36,S36)</f>
        <v>14</v>
      </c>
      <c r="E36" s="27">
        <f t="shared" si="40"/>
        <v>8</v>
      </c>
      <c r="F36" s="25">
        <v>4</v>
      </c>
      <c r="G36" s="26">
        <v>4</v>
      </c>
      <c r="H36" s="28">
        <f t="shared" si="41"/>
        <v>0</v>
      </c>
      <c r="I36" s="25">
        <v>0</v>
      </c>
      <c r="J36" s="26">
        <v>0</v>
      </c>
      <c r="K36" s="27">
        <f t="shared" si="42"/>
        <v>0</v>
      </c>
      <c r="L36" s="25">
        <v>0</v>
      </c>
      <c r="M36" s="25">
        <v>0</v>
      </c>
      <c r="N36" s="25">
        <f t="shared" si="43"/>
        <v>9</v>
      </c>
      <c r="O36" s="25">
        <v>5</v>
      </c>
      <c r="P36" s="26">
        <v>4</v>
      </c>
      <c r="Q36" s="31">
        <f t="shared" si="44"/>
        <v>0</v>
      </c>
      <c r="R36" s="25">
        <v>0</v>
      </c>
      <c r="S36" s="25">
        <v>0</v>
      </c>
      <c r="T36" s="25">
        <f t="shared" si="45"/>
        <v>30</v>
      </c>
      <c r="U36" s="25">
        <v>15</v>
      </c>
      <c r="V36" s="26">
        <v>15</v>
      </c>
      <c r="W36" s="29">
        <f t="shared" si="4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9"/>
        <v>34</v>
      </c>
      <c r="C37" s="25">
        <f t="shared" si="47"/>
        <v>20</v>
      </c>
      <c r="D37" s="26">
        <f t="shared" si="48"/>
        <v>14</v>
      </c>
      <c r="E37" s="27">
        <f t="shared" si="40"/>
        <v>5</v>
      </c>
      <c r="F37" s="25">
        <v>3</v>
      </c>
      <c r="G37" s="26">
        <v>2</v>
      </c>
      <c r="H37" s="28">
        <f t="shared" si="41"/>
        <v>0</v>
      </c>
      <c r="I37" s="25">
        <v>0</v>
      </c>
      <c r="J37" s="26">
        <v>0</v>
      </c>
      <c r="K37" s="27">
        <f t="shared" si="42"/>
        <v>3</v>
      </c>
      <c r="L37" s="25">
        <v>2</v>
      </c>
      <c r="M37" s="25">
        <v>1</v>
      </c>
      <c r="N37" s="25">
        <f t="shared" si="43"/>
        <v>6</v>
      </c>
      <c r="O37" s="25">
        <v>5</v>
      </c>
      <c r="P37" s="26">
        <v>1</v>
      </c>
      <c r="Q37" s="31">
        <f t="shared" si="44"/>
        <v>0</v>
      </c>
      <c r="R37" s="25">
        <v>0</v>
      </c>
      <c r="S37" s="25">
        <v>0</v>
      </c>
      <c r="T37" s="25">
        <f t="shared" si="45"/>
        <v>31</v>
      </c>
      <c r="U37" s="25">
        <v>27</v>
      </c>
      <c r="V37" s="26">
        <v>4</v>
      </c>
      <c r="W37" s="29">
        <f t="shared" si="4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s="9" customFormat="1" ht="15.95" customHeight="1">
      <c r="A38" s="134">
        <v>28</v>
      </c>
      <c r="B38" s="25">
        <f t="shared" ref="B38:B39" si="49">SUM(C38:D38)</f>
        <v>29</v>
      </c>
      <c r="C38" s="25">
        <f t="shared" ref="C38:C39" si="50">SUM(C37,F38,I38)-SUM(L38,O38,R38)</f>
        <v>17</v>
      </c>
      <c r="D38" s="26">
        <f t="shared" ref="D38:D39" si="51">SUM(D37,G38,J38)-SUM(M38,P38,S38)</f>
        <v>12</v>
      </c>
      <c r="E38" s="27">
        <f t="shared" si="40"/>
        <v>9</v>
      </c>
      <c r="F38" s="25">
        <v>3</v>
      </c>
      <c r="G38" s="26">
        <v>6</v>
      </c>
      <c r="H38" s="28">
        <f t="shared" ref="H38:H39" si="52">SUM(I38:J38)</f>
        <v>0</v>
      </c>
      <c r="I38" s="25">
        <v>0</v>
      </c>
      <c r="J38" s="26">
        <v>0</v>
      </c>
      <c r="K38" s="27">
        <f t="shared" si="42"/>
        <v>2</v>
      </c>
      <c r="L38" s="25">
        <v>0</v>
      </c>
      <c r="M38" s="25">
        <v>2</v>
      </c>
      <c r="N38" s="25">
        <f t="shared" si="43"/>
        <v>12</v>
      </c>
      <c r="O38" s="25">
        <v>6</v>
      </c>
      <c r="P38" s="26">
        <v>6</v>
      </c>
      <c r="Q38" s="31">
        <f t="shared" si="44"/>
        <v>0</v>
      </c>
      <c r="R38" s="25">
        <v>0</v>
      </c>
      <c r="S38" s="25">
        <v>0</v>
      </c>
      <c r="T38" s="25">
        <f t="shared" si="45"/>
        <v>122</v>
      </c>
      <c r="U38" s="25">
        <v>42</v>
      </c>
      <c r="V38" s="26">
        <v>80</v>
      </c>
      <c r="W38" s="29">
        <f t="shared" ref="W38:W39" si="53">SUM(X38:Y38)</f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s="9" customFormat="1" ht="15.95" customHeight="1">
      <c r="A39" s="134">
        <v>29</v>
      </c>
      <c r="B39" s="25">
        <f t="shared" si="49"/>
        <v>25</v>
      </c>
      <c r="C39" s="25">
        <f t="shared" si="50"/>
        <v>14</v>
      </c>
      <c r="D39" s="26">
        <f t="shared" si="51"/>
        <v>11</v>
      </c>
      <c r="E39" s="27">
        <f t="shared" si="40"/>
        <v>11</v>
      </c>
      <c r="F39" s="25">
        <v>8</v>
      </c>
      <c r="G39" s="26">
        <v>3</v>
      </c>
      <c r="H39" s="28">
        <f t="shared" si="52"/>
        <v>0</v>
      </c>
      <c r="I39" s="25">
        <v>0</v>
      </c>
      <c r="J39" s="26">
        <v>0</v>
      </c>
      <c r="K39" s="27">
        <f t="shared" si="42"/>
        <v>4</v>
      </c>
      <c r="L39" s="25">
        <v>2</v>
      </c>
      <c r="M39" s="25">
        <v>2</v>
      </c>
      <c r="N39" s="25">
        <f t="shared" si="43"/>
        <v>11</v>
      </c>
      <c r="O39" s="25">
        <v>9</v>
      </c>
      <c r="P39" s="26">
        <v>2</v>
      </c>
      <c r="Q39" s="31">
        <v>0</v>
      </c>
      <c r="R39" s="25">
        <v>0</v>
      </c>
      <c r="S39" s="25">
        <v>0</v>
      </c>
      <c r="T39" s="25">
        <f t="shared" si="45"/>
        <v>40</v>
      </c>
      <c r="U39" s="25">
        <v>36</v>
      </c>
      <c r="V39" s="26">
        <v>4</v>
      </c>
      <c r="W39" s="29">
        <f t="shared" si="53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s="9" customFormat="1" ht="15.95" customHeight="1">
      <c r="A40" s="134">
        <v>30</v>
      </c>
      <c r="B40" s="25">
        <f t="shared" ref="B40" si="54">SUM(C40:D40)</f>
        <v>32</v>
      </c>
      <c r="C40" s="25">
        <f t="shared" ref="C40" si="55">SUM(C39,F40,I40)-SUM(L40,O40,R40)</f>
        <v>20</v>
      </c>
      <c r="D40" s="26">
        <f t="shared" ref="D40" si="56">SUM(D39,G40,J40)-SUM(M40,P40,S40)</f>
        <v>12</v>
      </c>
      <c r="E40" s="27">
        <f t="shared" si="40"/>
        <v>14</v>
      </c>
      <c r="F40" s="25">
        <v>9</v>
      </c>
      <c r="G40" s="26">
        <v>5</v>
      </c>
      <c r="H40" s="28">
        <f t="shared" ref="H40" si="57">SUM(I40:J40)</f>
        <v>0</v>
      </c>
      <c r="I40" s="25">
        <v>0</v>
      </c>
      <c r="J40" s="26">
        <v>0</v>
      </c>
      <c r="K40" s="27">
        <f t="shared" si="42"/>
        <v>1</v>
      </c>
      <c r="L40" s="25">
        <v>0</v>
      </c>
      <c r="M40" s="25">
        <v>1</v>
      </c>
      <c r="N40" s="25">
        <f t="shared" si="43"/>
        <v>6</v>
      </c>
      <c r="O40" s="25">
        <v>3</v>
      </c>
      <c r="P40" s="26">
        <v>3</v>
      </c>
      <c r="Q40" s="31">
        <f t="shared" si="44"/>
        <v>0</v>
      </c>
      <c r="R40" s="25">
        <v>0</v>
      </c>
      <c r="S40" s="25">
        <v>0</v>
      </c>
      <c r="T40" s="25">
        <f t="shared" si="45"/>
        <v>17</v>
      </c>
      <c r="U40" s="25">
        <v>8</v>
      </c>
      <c r="V40" s="26">
        <v>9</v>
      </c>
      <c r="W40" s="29">
        <f t="shared" ref="W40" si="58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s="9" customFormat="1" ht="15.95" customHeight="1" thickBot="1">
      <c r="A41" s="134">
        <v>31</v>
      </c>
      <c r="B41" s="25">
        <f t="shared" ref="B41" si="59">SUM(C41:D41)</f>
        <v>32</v>
      </c>
      <c r="C41" s="25">
        <f t="shared" ref="C41" si="60">SUM(C40,F41,I41)-SUM(L41,O41,R41)</f>
        <v>20</v>
      </c>
      <c r="D41" s="26">
        <f t="shared" ref="D41" si="61">SUM(D40,G41,J41)-SUM(M41,P41,S41)</f>
        <v>12</v>
      </c>
      <c r="E41" s="27">
        <f t="shared" ref="E41" si="62">SUM(F41:G41)</f>
        <v>7</v>
      </c>
      <c r="F41" s="25">
        <v>4</v>
      </c>
      <c r="G41" s="26">
        <v>3</v>
      </c>
      <c r="H41" s="28">
        <f t="shared" ref="H41" si="63">SUM(I41:J41)</f>
        <v>0</v>
      </c>
      <c r="I41" s="25">
        <v>0</v>
      </c>
      <c r="J41" s="26">
        <v>0</v>
      </c>
      <c r="K41" s="27">
        <f t="shared" ref="K41" si="64">SUM(L41:M41)</f>
        <v>2</v>
      </c>
      <c r="L41" s="25">
        <v>1</v>
      </c>
      <c r="M41" s="25">
        <v>1</v>
      </c>
      <c r="N41" s="25">
        <f t="shared" ref="N41" si="65">SUM(O41:P41)</f>
        <v>5</v>
      </c>
      <c r="O41" s="25">
        <v>3</v>
      </c>
      <c r="P41" s="26">
        <v>2</v>
      </c>
      <c r="Q41" s="31">
        <f t="shared" ref="Q41" si="66">SUM(R41:S41)</f>
        <v>0</v>
      </c>
      <c r="R41" s="25">
        <v>0</v>
      </c>
      <c r="S41" s="25">
        <v>0</v>
      </c>
      <c r="T41" s="25">
        <f t="shared" ref="T41" si="67">SUM(U41:V41)</f>
        <v>21</v>
      </c>
      <c r="U41" s="25">
        <v>13</v>
      </c>
      <c r="V41" s="26">
        <v>8</v>
      </c>
      <c r="W41" s="29">
        <f t="shared" ref="W41" si="68">SUM(X41:Y41)</f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s="9" customFormat="1" ht="15.95" customHeight="1" thickBot="1">
      <c r="A42" s="107"/>
      <c r="B42" s="110">
        <f t="shared" ref="B42:Y42" si="69">SUM(B35:B41)</f>
        <v>229</v>
      </c>
      <c r="C42" s="110">
        <f t="shared" si="69"/>
        <v>140</v>
      </c>
      <c r="D42" s="110">
        <f t="shared" si="69"/>
        <v>89</v>
      </c>
      <c r="E42" s="110">
        <f t="shared" si="69"/>
        <v>66</v>
      </c>
      <c r="F42" s="110">
        <f t="shared" si="69"/>
        <v>39</v>
      </c>
      <c r="G42" s="110">
        <f t="shared" si="69"/>
        <v>27</v>
      </c>
      <c r="H42" s="110">
        <f t="shared" si="69"/>
        <v>0</v>
      </c>
      <c r="I42" s="110">
        <f t="shared" si="69"/>
        <v>0</v>
      </c>
      <c r="J42" s="110">
        <f t="shared" si="69"/>
        <v>0</v>
      </c>
      <c r="K42" s="110">
        <f t="shared" si="69"/>
        <v>13</v>
      </c>
      <c r="L42" s="110">
        <f t="shared" si="69"/>
        <v>5</v>
      </c>
      <c r="M42" s="110">
        <f t="shared" si="69"/>
        <v>8</v>
      </c>
      <c r="N42" s="110">
        <f t="shared" si="69"/>
        <v>57</v>
      </c>
      <c r="O42" s="110">
        <f t="shared" si="69"/>
        <v>36</v>
      </c>
      <c r="P42" s="110">
        <f t="shared" si="69"/>
        <v>21</v>
      </c>
      <c r="Q42" s="110">
        <f t="shared" si="69"/>
        <v>0</v>
      </c>
      <c r="R42" s="110">
        <f t="shared" si="69"/>
        <v>0</v>
      </c>
      <c r="S42" s="110">
        <f t="shared" si="69"/>
        <v>0</v>
      </c>
      <c r="T42" s="110">
        <f t="shared" si="69"/>
        <v>286</v>
      </c>
      <c r="U42" s="110">
        <f t="shared" si="69"/>
        <v>160</v>
      </c>
      <c r="V42" s="110">
        <f t="shared" si="69"/>
        <v>126</v>
      </c>
      <c r="W42" s="110">
        <f t="shared" si="69"/>
        <v>0</v>
      </c>
      <c r="X42" s="110">
        <f t="shared" si="69"/>
        <v>0</v>
      </c>
      <c r="Y42" s="110">
        <f t="shared" si="69"/>
        <v>0</v>
      </c>
      <c r="Z42" s="110">
        <f>SUM(Z35:Z37)</f>
        <v>0</v>
      </c>
      <c r="AA42" s="110">
        <f>SUM(AA35:AA37)</f>
        <v>0</v>
      </c>
      <c r="AB42" s="110">
        <f>SUM(AB35:AB37)</f>
        <v>0</v>
      </c>
    </row>
    <row r="43" spans="1:28" ht="15.95" customHeight="1" thickBot="1">
      <c r="A43" s="114"/>
      <c r="B43" s="211">
        <f t="shared" ref="B43:Y43" si="70">SUM(B10,B18,B26,B34,B42)</f>
        <v>965</v>
      </c>
      <c r="C43" s="211">
        <f t="shared" si="70"/>
        <v>566</v>
      </c>
      <c r="D43" s="211">
        <f t="shared" si="70"/>
        <v>399</v>
      </c>
      <c r="E43" s="211">
        <f t="shared" si="70"/>
        <v>304</v>
      </c>
      <c r="F43" s="211">
        <f t="shared" si="70"/>
        <v>180</v>
      </c>
      <c r="G43" s="211">
        <f t="shared" si="70"/>
        <v>124</v>
      </c>
      <c r="H43" s="211">
        <f t="shared" si="70"/>
        <v>0</v>
      </c>
      <c r="I43" s="211">
        <f t="shared" si="70"/>
        <v>0</v>
      </c>
      <c r="J43" s="211">
        <f t="shared" si="70"/>
        <v>0</v>
      </c>
      <c r="K43" s="211">
        <f t="shared" si="70"/>
        <v>31</v>
      </c>
      <c r="L43" s="211">
        <f t="shared" si="70"/>
        <v>14</v>
      </c>
      <c r="M43" s="211">
        <f t="shared" si="70"/>
        <v>17</v>
      </c>
      <c r="N43" s="211">
        <f t="shared" si="70"/>
        <v>274</v>
      </c>
      <c r="O43" s="211">
        <f t="shared" si="70"/>
        <v>166</v>
      </c>
      <c r="P43" s="211">
        <f t="shared" si="70"/>
        <v>108</v>
      </c>
      <c r="Q43" s="211">
        <f t="shared" si="70"/>
        <v>0</v>
      </c>
      <c r="R43" s="211">
        <f t="shared" si="70"/>
        <v>0</v>
      </c>
      <c r="S43" s="211">
        <f t="shared" si="70"/>
        <v>0</v>
      </c>
      <c r="T43" s="211">
        <f t="shared" si="70"/>
        <v>905</v>
      </c>
      <c r="U43" s="211">
        <f t="shared" si="70"/>
        <v>549</v>
      </c>
      <c r="V43" s="211">
        <f t="shared" si="70"/>
        <v>368</v>
      </c>
      <c r="W43" s="211">
        <f t="shared" si="70"/>
        <v>0</v>
      </c>
      <c r="X43" s="211">
        <f t="shared" si="70"/>
        <v>0</v>
      </c>
      <c r="Y43" s="211">
        <f t="shared" si="70"/>
        <v>0</v>
      </c>
      <c r="Z43" s="212"/>
      <c r="AA43" s="213"/>
    </row>
    <row r="44" spans="1:28" ht="15.95" customHeight="1">
      <c r="N44" s="6">
        <f>SUM(AC7,E43,H43)-SUM(K43,N43,Q43)</f>
        <v>32</v>
      </c>
      <c r="T44" s="6"/>
    </row>
    <row r="45" spans="1:28" ht="15.95" customHeight="1">
      <c r="F45" s="6"/>
      <c r="N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5"/>
  <dimension ref="A1:AC136"/>
  <sheetViews>
    <sheetView workbookViewId="0">
      <pane xSplit="2" ySplit="6" topLeftCell="C31" activePane="bottomRight" state="frozen"/>
      <selection activeCell="I1048553" sqref="I1048553"/>
      <selection pane="topRight" activeCell="I1048553" sqref="I1048553"/>
      <selection pane="bottomLeft" activeCell="I1048553" sqref="I1048553"/>
      <selection pane="bottomRight" activeCell="N43" sqref="N43"/>
    </sheetView>
  </sheetViews>
  <sheetFormatPr baseColWidth="10" defaultRowHeight="12.75"/>
  <cols>
    <col min="1" max="1" width="4.5703125" style="8" customWidth="1"/>
    <col min="2" max="2" width="9.42578125" customWidth="1"/>
    <col min="3" max="3" width="7.140625" customWidth="1"/>
    <col min="4" max="4" width="6.7109375" customWidth="1"/>
    <col min="5" max="14" width="7.28515625" customWidth="1"/>
    <col min="15" max="15" width="7" customWidth="1"/>
    <col min="16" max="17" width="7.28515625" customWidth="1"/>
    <col min="18" max="18" width="7" customWidth="1"/>
    <col min="19" max="19" width="7.28515625" customWidth="1"/>
    <col min="20" max="20" width="6.5703125" customWidth="1"/>
    <col min="21" max="25" width="7.28515625" customWidth="1"/>
    <col min="26" max="26" width="6.42578125" customWidth="1"/>
    <col min="27" max="27" width="6.4257812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69</v>
      </c>
      <c r="F2" s="4"/>
      <c r="G2" s="4"/>
      <c r="H2" s="4"/>
      <c r="I2" s="5"/>
      <c r="K2" s="4"/>
      <c r="L2" s="4"/>
      <c r="M2" s="4"/>
      <c r="N2" s="1"/>
    </row>
    <row r="3" spans="1:29" ht="13.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29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18</v>
      </c>
    </row>
    <row r="7" spans="1:29" s="2" customFormat="1" ht="15.95" customHeight="1">
      <c r="A7" s="24">
        <v>1</v>
      </c>
      <c r="B7" s="25">
        <f>SUM(C7:D7)</f>
        <v>45</v>
      </c>
      <c r="C7" s="25">
        <f>SUM(AC5,F7,I7)-SUM(L7,O7,R7)</f>
        <v>29</v>
      </c>
      <c r="D7" s="25">
        <f>SUM(AC6,G7,J7)-SUM(M7,P7,S7)</f>
        <v>16</v>
      </c>
      <c r="E7" s="27">
        <f t="shared" ref="E7:E30" si="0">SUM(F7:G7)</f>
        <v>2</v>
      </c>
      <c r="F7" s="25">
        <v>2</v>
      </c>
      <c r="G7" s="26">
        <v>0</v>
      </c>
      <c r="H7" s="27">
        <f t="shared" ref="H7:H9" si="1">SUM(I7:J7)</f>
        <v>5</v>
      </c>
      <c r="I7" s="25">
        <v>4</v>
      </c>
      <c r="J7" s="26">
        <v>1</v>
      </c>
      <c r="K7" s="28">
        <f t="shared" ref="K7:K9" si="2">SUM(L7:M7)</f>
        <v>7</v>
      </c>
      <c r="L7" s="25">
        <v>5</v>
      </c>
      <c r="M7" s="25">
        <v>2</v>
      </c>
      <c r="N7" s="28">
        <f t="shared" ref="N7:N16" si="3">SUM(O7:P7)</f>
        <v>2</v>
      </c>
      <c r="O7" s="25">
        <v>1</v>
      </c>
      <c r="P7" s="25">
        <v>1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9</v>
      </c>
      <c r="U7" s="28">
        <v>8</v>
      </c>
      <c r="V7" s="25">
        <v>1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47</v>
      </c>
    </row>
    <row r="8" spans="1:29" s="2" customFormat="1" ht="15.95" customHeight="1">
      <c r="A8" s="24">
        <v>2</v>
      </c>
      <c r="B8" s="25">
        <f t="shared" ref="B8:B9" si="6">SUM(C8:D8)</f>
        <v>47</v>
      </c>
      <c r="C8" s="25">
        <f t="shared" ref="C8:D8" si="7">SUM(C7,F8,I8)-SUM(L8,O8,R8)</f>
        <v>27</v>
      </c>
      <c r="D8" s="26">
        <f t="shared" si="7"/>
        <v>20</v>
      </c>
      <c r="E8" s="27">
        <f t="shared" si="0"/>
        <v>7</v>
      </c>
      <c r="F8" s="25">
        <v>2</v>
      </c>
      <c r="G8" s="26">
        <v>5</v>
      </c>
      <c r="H8" s="27">
        <f t="shared" si="1"/>
        <v>2</v>
      </c>
      <c r="I8" s="25">
        <v>1</v>
      </c>
      <c r="J8" s="26">
        <v>1</v>
      </c>
      <c r="K8" s="28">
        <f t="shared" si="2"/>
        <v>5</v>
      </c>
      <c r="L8" s="25">
        <v>5</v>
      </c>
      <c r="M8" s="25">
        <v>0</v>
      </c>
      <c r="N8" s="28">
        <f t="shared" si="3"/>
        <v>2</v>
      </c>
      <c r="O8" s="25">
        <v>0</v>
      </c>
      <c r="P8" s="25">
        <v>2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8</v>
      </c>
      <c r="U8" s="28">
        <v>0</v>
      </c>
      <c r="V8" s="25">
        <v>8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45</v>
      </c>
      <c r="C9" s="25">
        <f>SUM(C8,F9,I9)-SUM(L9,O9,R9)</f>
        <v>28</v>
      </c>
      <c r="D9" s="25">
        <f>SUM(D8,G9,J9)-SUM(M9,P9,S9)</f>
        <v>17</v>
      </c>
      <c r="E9" s="27">
        <f t="shared" si="0"/>
        <v>2</v>
      </c>
      <c r="F9" s="25">
        <v>1</v>
      </c>
      <c r="G9" s="26">
        <v>1</v>
      </c>
      <c r="H9" s="27">
        <f t="shared" si="1"/>
        <v>3</v>
      </c>
      <c r="I9" s="25">
        <v>3</v>
      </c>
      <c r="J9" s="26">
        <v>0</v>
      </c>
      <c r="K9" s="28">
        <f t="shared" si="2"/>
        <v>4</v>
      </c>
      <c r="L9" s="25">
        <v>2</v>
      </c>
      <c r="M9" s="25">
        <v>2</v>
      </c>
      <c r="N9" s="28">
        <f t="shared" si="3"/>
        <v>3</v>
      </c>
      <c r="O9" s="25">
        <v>1</v>
      </c>
      <c r="P9" s="25">
        <v>2</v>
      </c>
      <c r="Q9" s="31">
        <f t="shared" si="4"/>
        <v>0</v>
      </c>
      <c r="R9" s="25">
        <v>0</v>
      </c>
      <c r="S9" s="25">
        <v>0</v>
      </c>
      <c r="T9" s="29">
        <f t="shared" si="8"/>
        <v>27</v>
      </c>
      <c r="U9" s="28">
        <v>23</v>
      </c>
      <c r="V9" s="25">
        <v>4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Y10" si="9">SUM(B7:B9)</f>
        <v>137</v>
      </c>
      <c r="C10" s="108">
        <f t="shared" si="9"/>
        <v>84</v>
      </c>
      <c r="D10" s="108">
        <f t="shared" si="9"/>
        <v>53</v>
      </c>
      <c r="E10" s="108">
        <f t="shared" si="9"/>
        <v>11</v>
      </c>
      <c r="F10" s="108">
        <f t="shared" si="9"/>
        <v>5</v>
      </c>
      <c r="G10" s="108">
        <f t="shared" si="9"/>
        <v>6</v>
      </c>
      <c r="H10" s="108">
        <f t="shared" si="9"/>
        <v>10</v>
      </c>
      <c r="I10" s="108">
        <f t="shared" si="9"/>
        <v>8</v>
      </c>
      <c r="J10" s="108">
        <f t="shared" si="9"/>
        <v>2</v>
      </c>
      <c r="K10" s="108">
        <f t="shared" si="9"/>
        <v>16</v>
      </c>
      <c r="L10" s="108">
        <f t="shared" si="9"/>
        <v>12</v>
      </c>
      <c r="M10" s="108">
        <f t="shared" si="9"/>
        <v>4</v>
      </c>
      <c r="N10" s="108">
        <f t="shared" si="9"/>
        <v>7</v>
      </c>
      <c r="O10" s="108">
        <f t="shared" si="9"/>
        <v>2</v>
      </c>
      <c r="P10" s="108">
        <f t="shared" si="9"/>
        <v>5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44</v>
      </c>
      <c r="U10" s="108">
        <f t="shared" si="9"/>
        <v>31</v>
      </c>
      <c r="V10" s="108">
        <f t="shared" si="9"/>
        <v>13</v>
      </c>
      <c r="W10" s="108">
        <f t="shared" si="9"/>
        <v>0</v>
      </c>
      <c r="X10" s="108">
        <f t="shared" si="9"/>
        <v>0</v>
      </c>
      <c r="Y10" s="108">
        <f t="shared" si="9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50</v>
      </c>
      <c r="C11" s="25">
        <f>SUM(C9,F11,I11)-SUM(L11,O11,R11)</f>
        <v>30</v>
      </c>
      <c r="D11" s="25">
        <f>SUM(D9,G11,J11)-SUM(M11,P11,S11)</f>
        <v>20</v>
      </c>
      <c r="E11" s="27">
        <f t="shared" si="0"/>
        <v>2</v>
      </c>
      <c r="F11" s="25">
        <v>0</v>
      </c>
      <c r="G11" s="26">
        <v>2</v>
      </c>
      <c r="H11" s="27">
        <f t="shared" ref="H11:H17" si="10">SUM(I11:J11)</f>
        <v>5</v>
      </c>
      <c r="I11" s="25">
        <v>3</v>
      </c>
      <c r="J11" s="26">
        <v>2</v>
      </c>
      <c r="K11" s="28">
        <f t="shared" ref="K11:K17" si="11">SUM(L11:M11)</f>
        <v>2</v>
      </c>
      <c r="L11" s="25">
        <v>1</v>
      </c>
      <c r="M11" s="25">
        <v>1</v>
      </c>
      <c r="N11" s="25">
        <f t="shared" si="3"/>
        <v>0</v>
      </c>
      <c r="O11" s="25">
        <v>0</v>
      </c>
      <c r="P11" s="25">
        <v>0</v>
      </c>
      <c r="Q11" s="31">
        <f t="shared" ref="Q11:Q17" si="12">SUM(R11:S11)</f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3">SUM(C12:D12)</f>
        <v>48</v>
      </c>
      <c r="C12" s="25">
        <f t="shared" ref="C12:D17" si="14">SUM(C11,F12,I12)-SUM(L12,O12,R12)</f>
        <v>22</v>
      </c>
      <c r="D12" s="26">
        <f t="shared" si="14"/>
        <v>26</v>
      </c>
      <c r="E12" s="27">
        <f t="shared" si="0"/>
        <v>4</v>
      </c>
      <c r="F12" s="25">
        <v>1</v>
      </c>
      <c r="G12" s="26">
        <v>3</v>
      </c>
      <c r="H12" s="27">
        <f t="shared" si="10"/>
        <v>6</v>
      </c>
      <c r="I12" s="25">
        <v>1</v>
      </c>
      <c r="J12" s="26">
        <v>5</v>
      </c>
      <c r="K12" s="27">
        <f t="shared" si="11"/>
        <v>9</v>
      </c>
      <c r="L12" s="25">
        <v>8</v>
      </c>
      <c r="M12" s="25">
        <v>1</v>
      </c>
      <c r="N12" s="25">
        <f t="shared" si="3"/>
        <v>3</v>
      </c>
      <c r="O12" s="25">
        <v>2</v>
      </c>
      <c r="P12" s="25">
        <v>1</v>
      </c>
      <c r="Q12" s="31">
        <f t="shared" si="12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50</v>
      </c>
      <c r="C13" s="25">
        <f t="shared" si="14"/>
        <v>25</v>
      </c>
      <c r="D13" s="26">
        <f t="shared" si="14"/>
        <v>25</v>
      </c>
      <c r="E13" s="27">
        <f t="shared" si="0"/>
        <v>3</v>
      </c>
      <c r="F13" s="25">
        <v>2</v>
      </c>
      <c r="G13" s="26">
        <v>1</v>
      </c>
      <c r="H13" s="27">
        <f t="shared" si="10"/>
        <v>7</v>
      </c>
      <c r="I13" s="25">
        <v>5</v>
      </c>
      <c r="J13" s="26">
        <v>2</v>
      </c>
      <c r="K13" s="28">
        <f t="shared" si="11"/>
        <v>7</v>
      </c>
      <c r="L13" s="25">
        <v>4</v>
      </c>
      <c r="M13" s="25">
        <v>3</v>
      </c>
      <c r="N13" s="25">
        <f t="shared" si="3"/>
        <v>1</v>
      </c>
      <c r="O13" s="25">
        <v>0</v>
      </c>
      <c r="P13" s="25">
        <v>1</v>
      </c>
      <c r="Q13" s="31">
        <f t="shared" si="12"/>
        <v>0</v>
      </c>
      <c r="R13" s="25">
        <v>0</v>
      </c>
      <c r="S13" s="25">
        <v>0</v>
      </c>
      <c r="T13" s="29">
        <f t="shared" si="8"/>
        <v>3</v>
      </c>
      <c r="U13" s="28">
        <v>0</v>
      </c>
      <c r="V13" s="25">
        <v>3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53</v>
      </c>
      <c r="C14" s="25">
        <f t="shared" si="14"/>
        <v>25</v>
      </c>
      <c r="D14" s="26">
        <f t="shared" si="14"/>
        <v>28</v>
      </c>
      <c r="E14" s="27">
        <f t="shared" si="0"/>
        <v>4</v>
      </c>
      <c r="F14" s="25">
        <v>0</v>
      </c>
      <c r="G14" s="26">
        <v>4</v>
      </c>
      <c r="H14" s="27">
        <f t="shared" si="10"/>
        <v>4</v>
      </c>
      <c r="I14" s="25">
        <v>3</v>
      </c>
      <c r="J14" s="26">
        <v>1</v>
      </c>
      <c r="K14" s="27">
        <f t="shared" si="11"/>
        <v>5</v>
      </c>
      <c r="L14" s="25">
        <v>3</v>
      </c>
      <c r="M14" s="25">
        <v>2</v>
      </c>
      <c r="N14" s="25">
        <f t="shared" si="3"/>
        <v>0</v>
      </c>
      <c r="O14" s="25">
        <v>0</v>
      </c>
      <c r="P14" s="25">
        <v>0</v>
      </c>
      <c r="Q14" s="31">
        <f t="shared" si="12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3"/>
        <v>50</v>
      </c>
      <c r="C15" s="25">
        <f t="shared" si="14"/>
        <v>27</v>
      </c>
      <c r="D15" s="26">
        <f t="shared" si="14"/>
        <v>23</v>
      </c>
      <c r="E15" s="27">
        <f t="shared" si="0"/>
        <v>9</v>
      </c>
      <c r="F15" s="25">
        <v>4</v>
      </c>
      <c r="G15" s="26">
        <v>5</v>
      </c>
      <c r="H15" s="27">
        <f t="shared" si="10"/>
        <v>3</v>
      </c>
      <c r="I15" s="25">
        <v>3</v>
      </c>
      <c r="J15" s="26">
        <v>0</v>
      </c>
      <c r="K15" s="28">
        <f t="shared" si="11"/>
        <v>6</v>
      </c>
      <c r="L15" s="25">
        <v>1</v>
      </c>
      <c r="M15" s="25">
        <v>5</v>
      </c>
      <c r="N15" s="25">
        <f t="shared" si="3"/>
        <v>9</v>
      </c>
      <c r="O15" s="25">
        <v>4</v>
      </c>
      <c r="P15" s="25">
        <v>5</v>
      </c>
      <c r="Q15" s="31">
        <f t="shared" si="12"/>
        <v>0</v>
      </c>
      <c r="R15" s="25">
        <v>0</v>
      </c>
      <c r="S15" s="25">
        <v>0</v>
      </c>
      <c r="T15" s="29">
        <f t="shared" si="8"/>
        <v>49</v>
      </c>
      <c r="U15" s="28">
        <v>23</v>
      </c>
      <c r="V15" s="25">
        <v>26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3"/>
        <v>53</v>
      </c>
      <c r="C16" s="25">
        <f t="shared" si="14"/>
        <v>31</v>
      </c>
      <c r="D16" s="26">
        <f t="shared" si="14"/>
        <v>22</v>
      </c>
      <c r="E16" s="27">
        <f t="shared" si="0"/>
        <v>3</v>
      </c>
      <c r="F16" s="25">
        <v>2</v>
      </c>
      <c r="G16" s="26">
        <v>1</v>
      </c>
      <c r="H16" s="27">
        <f t="shared" si="10"/>
        <v>2</v>
      </c>
      <c r="I16" s="25">
        <v>2</v>
      </c>
      <c r="J16" s="26">
        <v>0</v>
      </c>
      <c r="K16" s="27">
        <f t="shared" si="11"/>
        <v>1</v>
      </c>
      <c r="L16" s="25">
        <v>0</v>
      </c>
      <c r="M16" s="25">
        <v>1</v>
      </c>
      <c r="N16" s="25">
        <f t="shared" si="3"/>
        <v>1</v>
      </c>
      <c r="O16" s="25">
        <v>0</v>
      </c>
      <c r="P16" s="25">
        <v>1</v>
      </c>
      <c r="Q16" s="31">
        <f t="shared" si="12"/>
        <v>0</v>
      </c>
      <c r="R16" s="25">
        <v>0</v>
      </c>
      <c r="S16" s="25">
        <v>0</v>
      </c>
      <c r="T16" s="29">
        <f t="shared" si="8"/>
        <v>3</v>
      </c>
      <c r="U16" s="28">
        <v>0</v>
      </c>
      <c r="V16" s="25">
        <v>3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3"/>
        <v>52</v>
      </c>
      <c r="C17" s="25">
        <f t="shared" si="14"/>
        <v>32</v>
      </c>
      <c r="D17" s="26">
        <f t="shared" si="14"/>
        <v>20</v>
      </c>
      <c r="E17" s="27">
        <f>SUM(F17:G17)</f>
        <v>0</v>
      </c>
      <c r="F17" s="25">
        <v>0</v>
      </c>
      <c r="G17" s="26">
        <v>0</v>
      </c>
      <c r="H17" s="27">
        <f t="shared" si="10"/>
        <v>4</v>
      </c>
      <c r="I17" s="25">
        <v>3</v>
      </c>
      <c r="J17" s="26">
        <v>1</v>
      </c>
      <c r="K17" s="27">
        <f t="shared" si="11"/>
        <v>5</v>
      </c>
      <c r="L17" s="25">
        <v>2</v>
      </c>
      <c r="M17" s="25">
        <v>3</v>
      </c>
      <c r="N17" s="25">
        <f>SUM(O17:P17)</f>
        <v>0</v>
      </c>
      <c r="O17" s="25">
        <v>0</v>
      </c>
      <c r="P17" s="25">
        <v>0</v>
      </c>
      <c r="Q17" s="31">
        <f t="shared" si="12"/>
        <v>0</v>
      </c>
      <c r="R17" s="25">
        <v>0</v>
      </c>
      <c r="S17" s="25">
        <v>0</v>
      </c>
      <c r="T17" s="29">
        <f t="shared" si="8"/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5">SUM(B11:B17)</f>
        <v>356</v>
      </c>
      <c r="C18" s="108">
        <f t="shared" si="15"/>
        <v>192</v>
      </c>
      <c r="D18" s="108">
        <f t="shared" si="15"/>
        <v>164</v>
      </c>
      <c r="E18" s="110">
        <f t="shared" si="15"/>
        <v>25</v>
      </c>
      <c r="F18" s="108">
        <f t="shared" si="15"/>
        <v>9</v>
      </c>
      <c r="G18" s="108">
        <f t="shared" si="15"/>
        <v>16</v>
      </c>
      <c r="H18" s="108">
        <f t="shared" si="15"/>
        <v>31</v>
      </c>
      <c r="I18" s="108">
        <f t="shared" si="15"/>
        <v>20</v>
      </c>
      <c r="J18" s="108">
        <f t="shared" si="15"/>
        <v>11</v>
      </c>
      <c r="K18" s="110">
        <f t="shared" si="15"/>
        <v>35</v>
      </c>
      <c r="L18" s="108">
        <f t="shared" si="15"/>
        <v>19</v>
      </c>
      <c r="M18" s="108">
        <f t="shared" si="15"/>
        <v>16</v>
      </c>
      <c r="N18" s="108">
        <f t="shared" si="15"/>
        <v>14</v>
      </c>
      <c r="O18" s="108">
        <f t="shared" si="15"/>
        <v>6</v>
      </c>
      <c r="P18" s="108">
        <f t="shared" si="15"/>
        <v>8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55</v>
      </c>
      <c r="U18" s="108">
        <f>SUM(U11:U17)</f>
        <v>23</v>
      </c>
      <c r="V18" s="108">
        <f>SUM(V11:V17)</f>
        <v>32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50</v>
      </c>
      <c r="C19" s="25">
        <f>SUM(C17,F19,I19)-SUM(L19,O19,R19)</f>
        <v>31</v>
      </c>
      <c r="D19" s="26">
        <f>SUM(D17,G19,J19)-SUM(M19,P19,S19)</f>
        <v>19</v>
      </c>
      <c r="E19" s="27">
        <f t="shared" si="0"/>
        <v>6</v>
      </c>
      <c r="F19" s="25">
        <v>4</v>
      </c>
      <c r="G19" s="26">
        <v>2</v>
      </c>
      <c r="H19" s="27">
        <f t="shared" ref="H19:H25" si="16">SUM(I19:J19)</f>
        <v>1</v>
      </c>
      <c r="I19" s="25">
        <v>1</v>
      </c>
      <c r="J19" s="26">
        <v>0</v>
      </c>
      <c r="K19" s="27">
        <f>SUM(L19:M19)</f>
        <v>3</v>
      </c>
      <c r="L19" s="25">
        <v>2</v>
      </c>
      <c r="M19" s="25">
        <v>1</v>
      </c>
      <c r="N19" s="27">
        <f t="shared" ref="N19:N30" si="17">SUM(O19:P19)</f>
        <v>6</v>
      </c>
      <c r="O19" s="25">
        <v>4</v>
      </c>
      <c r="P19" s="25">
        <v>2</v>
      </c>
      <c r="Q19" s="31">
        <f t="shared" ref="Q19:Q25" si="18">SUM(R19:S19)</f>
        <v>0</v>
      </c>
      <c r="R19" s="25">
        <v>0</v>
      </c>
      <c r="S19" s="25">
        <v>0</v>
      </c>
      <c r="T19" s="25">
        <f t="shared" si="8"/>
        <v>68</v>
      </c>
      <c r="U19" s="28">
        <v>62</v>
      </c>
      <c r="V19" s="25">
        <v>6</v>
      </c>
      <c r="W19" s="29">
        <f t="shared" ref="W19:W25" si="19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0">SUM(C20:D20)</f>
        <v>55</v>
      </c>
      <c r="C20" s="25">
        <f t="shared" ref="C20:D25" si="21">SUM(C19,F20,I20)-SUM(L20,O20,R20)</f>
        <v>30</v>
      </c>
      <c r="D20" s="26">
        <f t="shared" si="21"/>
        <v>25</v>
      </c>
      <c r="E20" s="27">
        <f t="shared" si="0"/>
        <v>2</v>
      </c>
      <c r="F20" s="25">
        <v>2</v>
      </c>
      <c r="G20" s="26">
        <v>0</v>
      </c>
      <c r="H20" s="27">
        <f t="shared" si="16"/>
        <v>8</v>
      </c>
      <c r="I20" s="25">
        <v>1</v>
      </c>
      <c r="J20" s="26">
        <v>7</v>
      </c>
      <c r="K20" s="27">
        <f>SUM(L20:M20)</f>
        <v>2</v>
      </c>
      <c r="L20" s="25">
        <v>1</v>
      </c>
      <c r="M20" s="25">
        <v>1</v>
      </c>
      <c r="N20" s="25">
        <f t="shared" si="17"/>
        <v>3</v>
      </c>
      <c r="O20" s="25">
        <v>3</v>
      </c>
      <c r="P20" s="25">
        <v>0</v>
      </c>
      <c r="Q20" s="31">
        <f t="shared" si="18"/>
        <v>0</v>
      </c>
      <c r="R20" s="25">
        <v>0</v>
      </c>
      <c r="S20" s="25">
        <v>0</v>
      </c>
      <c r="T20" s="25">
        <f t="shared" si="8"/>
        <v>19</v>
      </c>
      <c r="U20" s="28">
        <v>19</v>
      </c>
      <c r="V20" s="25">
        <v>0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52</v>
      </c>
      <c r="C21" s="25">
        <f t="shared" si="21"/>
        <v>26</v>
      </c>
      <c r="D21" s="26">
        <f t="shared" si="21"/>
        <v>26</v>
      </c>
      <c r="E21" s="27">
        <f t="shared" si="0"/>
        <v>4</v>
      </c>
      <c r="F21" s="25">
        <v>2</v>
      </c>
      <c r="G21" s="26">
        <v>2</v>
      </c>
      <c r="H21" s="27">
        <f t="shared" si="16"/>
        <v>5</v>
      </c>
      <c r="I21" s="25">
        <v>2</v>
      </c>
      <c r="J21" s="26">
        <v>3</v>
      </c>
      <c r="K21" s="27">
        <f>SUM(L21:M21)</f>
        <v>9</v>
      </c>
      <c r="L21" s="25">
        <v>6</v>
      </c>
      <c r="M21" s="25">
        <v>3</v>
      </c>
      <c r="N21" s="25">
        <f t="shared" si="17"/>
        <v>3</v>
      </c>
      <c r="O21" s="25">
        <v>2</v>
      </c>
      <c r="P21" s="25">
        <v>1</v>
      </c>
      <c r="Q21" s="32">
        <f t="shared" si="18"/>
        <v>0</v>
      </c>
      <c r="R21" s="25">
        <v>0</v>
      </c>
      <c r="S21" s="25">
        <v>0</v>
      </c>
      <c r="T21" s="25">
        <f t="shared" si="8"/>
        <v>15</v>
      </c>
      <c r="U21" s="28">
        <v>9</v>
      </c>
      <c r="V21" s="25">
        <v>6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0"/>
        <v>54</v>
      </c>
      <c r="C22" s="25">
        <f t="shared" si="21"/>
        <v>26</v>
      </c>
      <c r="D22" s="26">
        <f t="shared" si="21"/>
        <v>28</v>
      </c>
      <c r="E22" s="27">
        <f t="shared" si="0"/>
        <v>6</v>
      </c>
      <c r="F22" s="25">
        <v>2</v>
      </c>
      <c r="G22" s="26">
        <v>4</v>
      </c>
      <c r="H22" s="27">
        <f t="shared" si="16"/>
        <v>2</v>
      </c>
      <c r="I22" s="25">
        <v>1</v>
      </c>
      <c r="J22" s="26">
        <v>1</v>
      </c>
      <c r="K22" s="27">
        <f t="shared" ref="K22:K30" si="22">SUM(L22:M22)</f>
        <v>4</v>
      </c>
      <c r="L22" s="25">
        <v>2</v>
      </c>
      <c r="M22" s="25">
        <v>2</v>
      </c>
      <c r="N22" s="25">
        <f t="shared" si="17"/>
        <v>2</v>
      </c>
      <c r="O22" s="25">
        <v>1</v>
      </c>
      <c r="P22" s="25">
        <v>1</v>
      </c>
      <c r="Q22" s="31">
        <f t="shared" si="18"/>
        <v>0</v>
      </c>
      <c r="R22" s="25">
        <v>0</v>
      </c>
      <c r="S22" s="25">
        <v>0</v>
      </c>
      <c r="T22" s="25">
        <f t="shared" si="8"/>
        <v>14</v>
      </c>
      <c r="U22" s="28">
        <v>11</v>
      </c>
      <c r="V22" s="25">
        <v>3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54</v>
      </c>
      <c r="C23" s="25">
        <f t="shared" si="21"/>
        <v>28</v>
      </c>
      <c r="D23" s="26">
        <f t="shared" si="21"/>
        <v>26</v>
      </c>
      <c r="E23" s="27">
        <f t="shared" si="0"/>
        <v>7</v>
      </c>
      <c r="F23" s="25">
        <v>3</v>
      </c>
      <c r="G23" s="26">
        <v>4</v>
      </c>
      <c r="H23" s="28">
        <f t="shared" si="16"/>
        <v>2</v>
      </c>
      <c r="I23" s="25">
        <v>2</v>
      </c>
      <c r="J23" s="26">
        <v>0</v>
      </c>
      <c r="K23" s="27">
        <f t="shared" si="22"/>
        <v>7</v>
      </c>
      <c r="L23" s="25">
        <v>3</v>
      </c>
      <c r="M23" s="25">
        <v>4</v>
      </c>
      <c r="N23" s="25">
        <f t="shared" si="17"/>
        <v>2</v>
      </c>
      <c r="O23" s="25">
        <v>0</v>
      </c>
      <c r="P23" s="25">
        <v>2</v>
      </c>
      <c r="Q23" s="32">
        <f t="shared" si="18"/>
        <v>0</v>
      </c>
      <c r="R23" s="25">
        <v>0</v>
      </c>
      <c r="S23" s="25">
        <v>0</v>
      </c>
      <c r="T23" s="25">
        <f t="shared" si="8"/>
        <v>53</v>
      </c>
      <c r="U23" s="28">
        <v>0</v>
      </c>
      <c r="V23" s="25">
        <v>53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0"/>
        <v>48</v>
      </c>
      <c r="C24" s="25">
        <f t="shared" si="21"/>
        <v>23</v>
      </c>
      <c r="D24" s="26">
        <f t="shared" si="21"/>
        <v>25</v>
      </c>
      <c r="E24" s="27">
        <f t="shared" si="0"/>
        <v>2</v>
      </c>
      <c r="F24" s="25">
        <v>1</v>
      </c>
      <c r="G24" s="26">
        <v>1</v>
      </c>
      <c r="H24" s="28">
        <f t="shared" si="16"/>
        <v>4</v>
      </c>
      <c r="I24" s="25">
        <v>3</v>
      </c>
      <c r="J24" s="26">
        <v>1</v>
      </c>
      <c r="K24" s="27">
        <f t="shared" si="22"/>
        <v>10</v>
      </c>
      <c r="L24" s="25">
        <v>8</v>
      </c>
      <c r="M24" s="25">
        <v>2</v>
      </c>
      <c r="N24" s="25">
        <f t="shared" si="17"/>
        <v>2</v>
      </c>
      <c r="O24" s="25">
        <v>1</v>
      </c>
      <c r="P24" s="25">
        <v>1</v>
      </c>
      <c r="Q24" s="32">
        <f t="shared" si="18"/>
        <v>0</v>
      </c>
      <c r="R24" s="25">
        <v>0</v>
      </c>
      <c r="S24" s="25">
        <v>0</v>
      </c>
      <c r="T24" s="25">
        <f t="shared" si="8"/>
        <v>71</v>
      </c>
      <c r="U24" s="28">
        <v>32</v>
      </c>
      <c r="V24" s="25">
        <v>39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0"/>
        <v>52</v>
      </c>
      <c r="C25" s="25">
        <f t="shared" si="21"/>
        <v>28</v>
      </c>
      <c r="D25" s="26">
        <f t="shared" si="21"/>
        <v>24</v>
      </c>
      <c r="E25" s="27">
        <f t="shared" si="0"/>
        <v>3</v>
      </c>
      <c r="F25" s="25">
        <v>3</v>
      </c>
      <c r="G25" s="26">
        <v>0</v>
      </c>
      <c r="H25" s="28">
        <f t="shared" si="16"/>
        <v>3</v>
      </c>
      <c r="I25" s="25">
        <v>2</v>
      </c>
      <c r="J25" s="26">
        <v>1</v>
      </c>
      <c r="K25" s="27">
        <f t="shared" si="22"/>
        <v>2</v>
      </c>
      <c r="L25" s="25">
        <v>0</v>
      </c>
      <c r="M25" s="25">
        <v>2</v>
      </c>
      <c r="N25" s="25">
        <f t="shared" si="17"/>
        <v>0</v>
      </c>
      <c r="O25" s="25">
        <v>0</v>
      </c>
      <c r="P25" s="25">
        <v>0</v>
      </c>
      <c r="Q25" s="32">
        <f t="shared" si="18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365</v>
      </c>
      <c r="C26" s="111">
        <f>SUM(C19:C25)</f>
        <v>192</v>
      </c>
      <c r="D26" s="111">
        <f>SUM(D19:D25)</f>
        <v>173</v>
      </c>
      <c r="E26" s="110">
        <f t="shared" ref="E26:Y26" si="23">SUM(E19:E25)</f>
        <v>30</v>
      </c>
      <c r="F26" s="111">
        <f t="shared" si="23"/>
        <v>17</v>
      </c>
      <c r="G26" s="111">
        <f t="shared" si="23"/>
        <v>13</v>
      </c>
      <c r="H26" s="110">
        <f t="shared" si="23"/>
        <v>25</v>
      </c>
      <c r="I26" s="111">
        <f t="shared" si="23"/>
        <v>12</v>
      </c>
      <c r="J26" s="111">
        <f t="shared" si="23"/>
        <v>13</v>
      </c>
      <c r="K26" s="110">
        <f t="shared" si="23"/>
        <v>37</v>
      </c>
      <c r="L26" s="111">
        <f t="shared" si="23"/>
        <v>22</v>
      </c>
      <c r="M26" s="111">
        <f t="shared" si="23"/>
        <v>15</v>
      </c>
      <c r="N26" s="110">
        <f>SUM(N19:N25)</f>
        <v>18</v>
      </c>
      <c r="O26" s="111">
        <f t="shared" si="23"/>
        <v>11</v>
      </c>
      <c r="P26" s="111">
        <f t="shared" si="23"/>
        <v>7</v>
      </c>
      <c r="Q26" s="110">
        <f t="shared" si="23"/>
        <v>0</v>
      </c>
      <c r="R26" s="111">
        <f t="shared" si="23"/>
        <v>0</v>
      </c>
      <c r="S26" s="111">
        <f t="shared" si="23"/>
        <v>0</v>
      </c>
      <c r="T26" s="110">
        <f>SUM(T19:T25)</f>
        <v>240</v>
      </c>
      <c r="U26" s="111">
        <f>SUM(U19:U25)</f>
        <v>133</v>
      </c>
      <c r="V26" s="111">
        <f>SUM(V19:V25)</f>
        <v>107</v>
      </c>
      <c r="W26" s="110">
        <f t="shared" si="23"/>
        <v>0</v>
      </c>
      <c r="X26" s="111">
        <f t="shared" si="23"/>
        <v>0</v>
      </c>
      <c r="Y26" s="111">
        <f t="shared" si="23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4">SUM(C27:D27)</f>
        <v>56</v>
      </c>
      <c r="C27" s="25">
        <f>SUM(C25,F27,I27)-SUM(L27,O27,R27)</f>
        <v>31</v>
      </c>
      <c r="D27" s="26">
        <f>SUM(D25,G27,J27)-SUM(M27,P27,S27)</f>
        <v>25</v>
      </c>
      <c r="E27" s="27">
        <f t="shared" si="0"/>
        <v>4</v>
      </c>
      <c r="F27" s="25">
        <v>2</v>
      </c>
      <c r="G27" s="26">
        <v>2</v>
      </c>
      <c r="H27" s="28">
        <f t="shared" ref="H27:H33" si="25">SUM(I27:J27)</f>
        <v>6</v>
      </c>
      <c r="I27" s="25">
        <v>3</v>
      </c>
      <c r="J27" s="26">
        <v>3</v>
      </c>
      <c r="K27" s="27">
        <f t="shared" si="22"/>
        <v>3</v>
      </c>
      <c r="L27" s="25">
        <v>0</v>
      </c>
      <c r="M27" s="25">
        <v>3</v>
      </c>
      <c r="N27" s="25">
        <f t="shared" si="17"/>
        <v>3</v>
      </c>
      <c r="O27" s="25">
        <v>2</v>
      </c>
      <c r="P27" s="25">
        <v>1</v>
      </c>
      <c r="Q27" s="32">
        <f>SUM(R27:S27)</f>
        <v>0</v>
      </c>
      <c r="R27" s="25">
        <v>0</v>
      </c>
      <c r="S27" s="25">
        <v>0</v>
      </c>
      <c r="T27" s="25">
        <f t="shared" si="8"/>
        <v>12</v>
      </c>
      <c r="U27" s="28">
        <v>8</v>
      </c>
      <c r="V27" s="25">
        <v>4</v>
      </c>
      <c r="W27" s="29">
        <f t="shared" ref="W27:W33" si="26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4"/>
        <v>50</v>
      </c>
      <c r="C28" s="25">
        <f t="shared" ref="C28:D33" si="27">SUM(C27,F28,I28)-SUM(L28,O28,R28)</f>
        <v>31</v>
      </c>
      <c r="D28" s="26">
        <f t="shared" si="27"/>
        <v>19</v>
      </c>
      <c r="E28" s="27">
        <f t="shared" si="0"/>
        <v>3</v>
      </c>
      <c r="F28" s="25">
        <v>3</v>
      </c>
      <c r="G28" s="26">
        <v>0</v>
      </c>
      <c r="H28" s="28">
        <f t="shared" si="25"/>
        <v>2</v>
      </c>
      <c r="I28" s="25">
        <v>2</v>
      </c>
      <c r="J28" s="26">
        <v>0</v>
      </c>
      <c r="K28" s="27">
        <f t="shared" si="22"/>
        <v>5</v>
      </c>
      <c r="L28" s="25">
        <v>4</v>
      </c>
      <c r="M28" s="26">
        <v>1</v>
      </c>
      <c r="N28" s="25">
        <f t="shared" si="17"/>
        <v>6</v>
      </c>
      <c r="O28" s="25">
        <v>1</v>
      </c>
      <c r="P28" s="26">
        <v>5</v>
      </c>
      <c r="Q28" s="27">
        <f>SUM(R28:S28)</f>
        <v>0</v>
      </c>
      <c r="R28" s="25">
        <v>0</v>
      </c>
      <c r="S28" s="26">
        <v>0</v>
      </c>
      <c r="T28" s="25">
        <f t="shared" si="8"/>
        <v>23</v>
      </c>
      <c r="U28" s="25">
        <v>2</v>
      </c>
      <c r="V28" s="26">
        <v>21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4"/>
        <v>50</v>
      </c>
      <c r="C29" s="25">
        <f t="shared" si="27"/>
        <v>31</v>
      </c>
      <c r="D29" s="26">
        <f t="shared" si="27"/>
        <v>19</v>
      </c>
      <c r="E29" s="27">
        <f t="shared" si="0"/>
        <v>2</v>
      </c>
      <c r="F29" s="25">
        <v>1</v>
      </c>
      <c r="G29" s="26">
        <v>1</v>
      </c>
      <c r="H29" s="28">
        <f t="shared" si="25"/>
        <v>10</v>
      </c>
      <c r="I29" s="25">
        <v>6</v>
      </c>
      <c r="J29" s="26">
        <v>4</v>
      </c>
      <c r="K29" s="27">
        <f t="shared" si="22"/>
        <v>10</v>
      </c>
      <c r="L29" s="25">
        <v>5</v>
      </c>
      <c r="M29" s="25">
        <v>5</v>
      </c>
      <c r="N29" s="25">
        <f t="shared" si="17"/>
        <v>2</v>
      </c>
      <c r="O29" s="25">
        <v>2</v>
      </c>
      <c r="P29" s="26">
        <v>0</v>
      </c>
      <c r="Q29" s="31">
        <v>0</v>
      </c>
      <c r="R29" s="25">
        <v>0</v>
      </c>
      <c r="S29" s="25">
        <v>0</v>
      </c>
      <c r="T29" s="25">
        <f t="shared" si="8"/>
        <v>14</v>
      </c>
      <c r="U29" s="25">
        <v>3</v>
      </c>
      <c r="V29" s="26">
        <v>11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4"/>
        <v>55</v>
      </c>
      <c r="C30" s="25">
        <f t="shared" si="27"/>
        <v>35</v>
      </c>
      <c r="D30" s="26">
        <f t="shared" si="27"/>
        <v>20</v>
      </c>
      <c r="E30" s="27">
        <f t="shared" si="0"/>
        <v>3</v>
      </c>
      <c r="F30" s="25">
        <v>1</v>
      </c>
      <c r="G30" s="26">
        <v>2</v>
      </c>
      <c r="H30" s="28">
        <f t="shared" si="25"/>
        <v>4</v>
      </c>
      <c r="I30" s="25">
        <v>3</v>
      </c>
      <c r="J30" s="26">
        <v>1</v>
      </c>
      <c r="K30" s="27">
        <f t="shared" si="22"/>
        <v>1</v>
      </c>
      <c r="L30" s="25">
        <v>0</v>
      </c>
      <c r="M30" s="25">
        <v>1</v>
      </c>
      <c r="N30" s="25">
        <f t="shared" si="17"/>
        <v>1</v>
      </c>
      <c r="O30" s="25">
        <v>0</v>
      </c>
      <c r="P30" s="26">
        <v>1</v>
      </c>
      <c r="Q30" s="31">
        <f>SUM(R30:S30)</f>
        <v>0</v>
      </c>
      <c r="R30" s="25">
        <v>0</v>
      </c>
      <c r="S30" s="25">
        <v>0</v>
      </c>
      <c r="T30" s="25">
        <f t="shared" si="8"/>
        <v>16</v>
      </c>
      <c r="U30" s="25">
        <v>12</v>
      </c>
      <c r="V30" s="26">
        <v>4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4"/>
        <v>58</v>
      </c>
      <c r="C31" s="25">
        <f t="shared" si="27"/>
        <v>36</v>
      </c>
      <c r="D31" s="26">
        <f t="shared" si="27"/>
        <v>22</v>
      </c>
      <c r="E31" s="27">
        <f>SUM(F31:G31)</f>
        <v>5</v>
      </c>
      <c r="F31" s="25">
        <v>3</v>
      </c>
      <c r="G31" s="26">
        <v>2</v>
      </c>
      <c r="H31" s="28">
        <f t="shared" si="25"/>
        <v>2</v>
      </c>
      <c r="I31" s="25">
        <v>1</v>
      </c>
      <c r="J31" s="26">
        <v>1</v>
      </c>
      <c r="K31" s="27">
        <f>SUM(L31:M31)</f>
        <v>2</v>
      </c>
      <c r="L31" s="25">
        <v>1</v>
      </c>
      <c r="M31" s="25">
        <v>1</v>
      </c>
      <c r="N31" s="25">
        <f>SUM(O31:P31)</f>
        <v>2</v>
      </c>
      <c r="O31" s="25">
        <v>2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16</v>
      </c>
      <c r="U31" s="25">
        <v>16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4"/>
        <v>62</v>
      </c>
      <c r="C32" s="25">
        <f t="shared" si="27"/>
        <v>41</v>
      </c>
      <c r="D32" s="26">
        <f t="shared" si="27"/>
        <v>21</v>
      </c>
      <c r="E32" s="27">
        <f>SUM(F32:G32)</f>
        <v>3</v>
      </c>
      <c r="F32" s="25">
        <v>3</v>
      </c>
      <c r="G32" s="26">
        <v>0</v>
      </c>
      <c r="H32" s="28">
        <f t="shared" si="25"/>
        <v>2</v>
      </c>
      <c r="I32" s="25">
        <v>2</v>
      </c>
      <c r="J32" s="26">
        <v>0</v>
      </c>
      <c r="K32" s="27">
        <f>SUM(L32:M32)</f>
        <v>1</v>
      </c>
      <c r="L32" s="25">
        <v>0</v>
      </c>
      <c r="M32" s="25">
        <v>1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4"/>
        <v>61</v>
      </c>
      <c r="C33" s="25">
        <f t="shared" si="27"/>
        <v>44</v>
      </c>
      <c r="D33" s="26">
        <f t="shared" si="27"/>
        <v>17</v>
      </c>
      <c r="E33" s="27">
        <f>SUM(F33:G33)</f>
        <v>0</v>
      </c>
      <c r="F33" s="25">
        <v>0</v>
      </c>
      <c r="G33" s="26">
        <v>0</v>
      </c>
      <c r="H33" s="28">
        <f t="shared" si="25"/>
        <v>5</v>
      </c>
      <c r="I33" s="25">
        <v>5</v>
      </c>
      <c r="J33" s="26">
        <v>0</v>
      </c>
      <c r="K33" s="27">
        <f>SUM(L33:M33)</f>
        <v>5</v>
      </c>
      <c r="L33" s="25">
        <v>2</v>
      </c>
      <c r="M33" s="25">
        <v>3</v>
      </c>
      <c r="N33" s="25">
        <f>SUM(O33:P33)</f>
        <v>1</v>
      </c>
      <c r="O33" s="25">
        <v>0</v>
      </c>
      <c r="P33" s="26">
        <v>1</v>
      </c>
      <c r="Q33" s="31">
        <f>SUM(R33:S33)</f>
        <v>0</v>
      </c>
      <c r="R33" s="25">
        <v>0</v>
      </c>
      <c r="S33" s="25">
        <v>0</v>
      </c>
      <c r="T33" s="25">
        <f>SUM(U33:V33)</f>
        <v>3</v>
      </c>
      <c r="U33" s="25">
        <v>0</v>
      </c>
      <c r="V33" s="26">
        <v>3</v>
      </c>
      <c r="W33" s="29">
        <f t="shared" si="26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8">SUM(B27:B33)</f>
        <v>392</v>
      </c>
      <c r="C34" s="110">
        <f t="shared" si="28"/>
        <v>249</v>
      </c>
      <c r="D34" s="110">
        <f t="shared" si="28"/>
        <v>143</v>
      </c>
      <c r="E34" s="110">
        <f t="shared" si="28"/>
        <v>20</v>
      </c>
      <c r="F34" s="111">
        <f>SUM(F27:F33)</f>
        <v>13</v>
      </c>
      <c r="G34" s="111">
        <f t="shared" si="28"/>
        <v>7</v>
      </c>
      <c r="H34" s="110">
        <f t="shared" si="28"/>
        <v>31</v>
      </c>
      <c r="I34" s="111">
        <f t="shared" si="28"/>
        <v>22</v>
      </c>
      <c r="J34" s="111">
        <f t="shared" si="28"/>
        <v>9</v>
      </c>
      <c r="K34" s="110">
        <f t="shared" si="28"/>
        <v>27</v>
      </c>
      <c r="L34" s="111">
        <f>SUM(L27:L33)</f>
        <v>12</v>
      </c>
      <c r="M34" s="111">
        <f t="shared" si="28"/>
        <v>15</v>
      </c>
      <c r="N34" s="110">
        <f t="shared" si="28"/>
        <v>15</v>
      </c>
      <c r="O34" s="111">
        <f t="shared" si="28"/>
        <v>7</v>
      </c>
      <c r="P34" s="111">
        <f t="shared" si="28"/>
        <v>8</v>
      </c>
      <c r="Q34" s="110">
        <f t="shared" si="28"/>
        <v>0</v>
      </c>
      <c r="R34" s="111">
        <f t="shared" si="28"/>
        <v>0</v>
      </c>
      <c r="S34" s="111">
        <f t="shared" si="28"/>
        <v>0</v>
      </c>
      <c r="T34" s="110">
        <f t="shared" si="28"/>
        <v>84</v>
      </c>
      <c r="U34" s="111">
        <f t="shared" si="28"/>
        <v>41</v>
      </c>
      <c r="V34" s="111">
        <f t="shared" si="28"/>
        <v>43</v>
      </c>
      <c r="W34" s="110">
        <f t="shared" si="28"/>
        <v>0</v>
      </c>
      <c r="X34" s="111">
        <f t="shared" si="28"/>
        <v>0</v>
      </c>
      <c r="Y34" s="111">
        <f t="shared" si="28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29">SUM(C35:D35)</f>
        <v>65</v>
      </c>
      <c r="C35" s="25">
        <f>SUM(C33,F35,I35)-SUM(L35,O35,R35)</f>
        <v>42</v>
      </c>
      <c r="D35" s="26">
        <f>SUM(D33,G35,J35)-SUM(M35,P35,S35)</f>
        <v>23</v>
      </c>
      <c r="E35" s="27">
        <f t="shared" ref="E35:E41" si="30">SUM(F35:G35)</f>
        <v>9</v>
      </c>
      <c r="F35" s="25">
        <v>3</v>
      </c>
      <c r="G35" s="26">
        <v>6</v>
      </c>
      <c r="H35" s="28">
        <f t="shared" ref="H35:H39" si="31">SUM(I35:J35)</f>
        <v>3</v>
      </c>
      <c r="I35" s="25">
        <v>2</v>
      </c>
      <c r="J35" s="26">
        <v>1</v>
      </c>
      <c r="K35" s="27">
        <f t="shared" ref="K35:K41" si="32">SUM(L35:M35)</f>
        <v>3</v>
      </c>
      <c r="L35" s="25">
        <v>2</v>
      </c>
      <c r="M35" s="25">
        <v>1</v>
      </c>
      <c r="N35" s="25">
        <f t="shared" ref="N35:N41" si="33">SUM(O35:P35)</f>
        <v>5</v>
      </c>
      <c r="O35" s="25">
        <v>5</v>
      </c>
      <c r="P35" s="26">
        <v>0</v>
      </c>
      <c r="Q35" s="31">
        <f t="shared" ref="Q35:Q41" si="34">SUM(R35:S35)</f>
        <v>0</v>
      </c>
      <c r="R35" s="25">
        <v>0</v>
      </c>
      <c r="S35" s="25">
        <v>0</v>
      </c>
      <c r="T35" s="25">
        <f t="shared" ref="T35:T41" si="35">SUM(U35:V35)</f>
        <v>92</v>
      </c>
      <c r="U35" s="25">
        <v>25</v>
      </c>
      <c r="V35" s="26">
        <v>67</v>
      </c>
      <c r="W35" s="29">
        <f t="shared" ref="W35:W39" si="36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29"/>
        <v>58</v>
      </c>
      <c r="C36" s="25">
        <f t="shared" ref="C36:D39" si="37">SUM(C35,F36,I36)-SUM(L36,O36,R36)</f>
        <v>38</v>
      </c>
      <c r="D36" s="26">
        <f t="shared" si="37"/>
        <v>20</v>
      </c>
      <c r="E36" s="27">
        <f t="shared" si="30"/>
        <v>6</v>
      </c>
      <c r="F36" s="25">
        <v>5</v>
      </c>
      <c r="G36" s="26">
        <v>1</v>
      </c>
      <c r="H36" s="28">
        <f t="shared" si="31"/>
        <v>3</v>
      </c>
      <c r="I36" s="25">
        <v>2</v>
      </c>
      <c r="J36" s="26">
        <v>1</v>
      </c>
      <c r="K36" s="27">
        <f t="shared" si="32"/>
        <v>11</v>
      </c>
      <c r="L36" s="25">
        <v>9</v>
      </c>
      <c r="M36" s="25">
        <v>2</v>
      </c>
      <c r="N36" s="25">
        <f t="shared" si="33"/>
        <v>5</v>
      </c>
      <c r="O36" s="25">
        <v>2</v>
      </c>
      <c r="P36" s="26">
        <v>3</v>
      </c>
      <c r="Q36" s="31">
        <f t="shared" si="34"/>
        <v>0</v>
      </c>
      <c r="R36" s="25">
        <v>0</v>
      </c>
      <c r="S36" s="25">
        <v>0</v>
      </c>
      <c r="T36" s="25">
        <f t="shared" si="35"/>
        <v>25</v>
      </c>
      <c r="U36" s="25">
        <v>11</v>
      </c>
      <c r="V36" s="26">
        <v>14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29"/>
        <v>59</v>
      </c>
      <c r="C37" s="25">
        <f t="shared" si="37"/>
        <v>40</v>
      </c>
      <c r="D37" s="26">
        <f t="shared" si="37"/>
        <v>19</v>
      </c>
      <c r="E37" s="27">
        <f t="shared" si="30"/>
        <v>3</v>
      </c>
      <c r="F37" s="25">
        <v>2</v>
      </c>
      <c r="G37" s="26">
        <v>1</v>
      </c>
      <c r="H37" s="28">
        <f t="shared" si="31"/>
        <v>5</v>
      </c>
      <c r="I37" s="25">
        <v>4</v>
      </c>
      <c r="J37" s="26">
        <v>1</v>
      </c>
      <c r="K37" s="27">
        <f t="shared" si="32"/>
        <v>3</v>
      </c>
      <c r="L37" s="25">
        <v>1</v>
      </c>
      <c r="M37" s="25">
        <v>2</v>
      </c>
      <c r="N37" s="25">
        <f t="shared" si="33"/>
        <v>4</v>
      </c>
      <c r="O37" s="25">
        <v>3</v>
      </c>
      <c r="P37" s="26">
        <v>1</v>
      </c>
      <c r="Q37" s="31">
        <f t="shared" si="34"/>
        <v>0</v>
      </c>
      <c r="R37" s="25">
        <v>0</v>
      </c>
      <c r="S37" s="25">
        <v>0</v>
      </c>
      <c r="T37" s="25">
        <f t="shared" si="35"/>
        <v>13</v>
      </c>
      <c r="U37" s="25">
        <v>8</v>
      </c>
      <c r="V37" s="26">
        <v>5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s="9" customFormat="1" ht="15.95" customHeight="1">
      <c r="A38" s="134">
        <v>28</v>
      </c>
      <c r="B38" s="25">
        <f t="shared" si="29"/>
        <v>55</v>
      </c>
      <c r="C38" s="25">
        <f t="shared" si="37"/>
        <v>36</v>
      </c>
      <c r="D38" s="26">
        <f t="shared" si="37"/>
        <v>19</v>
      </c>
      <c r="E38" s="27">
        <f t="shared" si="30"/>
        <v>2</v>
      </c>
      <c r="F38" s="25">
        <v>1</v>
      </c>
      <c r="G38" s="26">
        <v>1</v>
      </c>
      <c r="H38" s="28">
        <f t="shared" si="31"/>
        <v>4</v>
      </c>
      <c r="I38" s="25">
        <v>2</v>
      </c>
      <c r="J38" s="26">
        <v>2</v>
      </c>
      <c r="K38" s="27">
        <f t="shared" si="32"/>
        <v>6</v>
      </c>
      <c r="L38" s="25">
        <v>4</v>
      </c>
      <c r="M38" s="25">
        <v>2</v>
      </c>
      <c r="N38" s="25">
        <f t="shared" si="33"/>
        <v>4</v>
      </c>
      <c r="O38" s="25">
        <v>3</v>
      </c>
      <c r="P38" s="26">
        <v>1</v>
      </c>
      <c r="Q38" s="31">
        <f t="shared" si="34"/>
        <v>0</v>
      </c>
      <c r="R38" s="25">
        <v>0</v>
      </c>
      <c r="S38" s="25">
        <v>0</v>
      </c>
      <c r="T38" s="25">
        <f t="shared" si="35"/>
        <v>23</v>
      </c>
      <c r="U38" s="25">
        <v>19</v>
      </c>
      <c r="V38" s="26">
        <v>4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s="9" customFormat="1" ht="15.95" customHeight="1">
      <c r="A39" s="134">
        <v>29</v>
      </c>
      <c r="B39" s="25">
        <f t="shared" si="29"/>
        <v>52</v>
      </c>
      <c r="C39" s="25">
        <f t="shared" si="37"/>
        <v>31</v>
      </c>
      <c r="D39" s="26">
        <f t="shared" si="37"/>
        <v>21</v>
      </c>
      <c r="E39" s="27">
        <f t="shared" si="30"/>
        <v>4</v>
      </c>
      <c r="F39" s="25">
        <v>1</v>
      </c>
      <c r="G39" s="26">
        <v>3</v>
      </c>
      <c r="H39" s="28">
        <f t="shared" si="31"/>
        <v>2</v>
      </c>
      <c r="I39" s="25">
        <v>2</v>
      </c>
      <c r="J39" s="26">
        <v>0</v>
      </c>
      <c r="K39" s="27">
        <f t="shared" si="32"/>
        <v>7</v>
      </c>
      <c r="L39" s="25">
        <v>6</v>
      </c>
      <c r="M39" s="25">
        <v>1</v>
      </c>
      <c r="N39" s="25">
        <f t="shared" si="33"/>
        <v>2</v>
      </c>
      <c r="O39" s="25">
        <v>2</v>
      </c>
      <c r="P39" s="26">
        <v>0</v>
      </c>
      <c r="Q39" s="31">
        <f t="shared" si="34"/>
        <v>0</v>
      </c>
      <c r="R39" s="25">
        <v>0</v>
      </c>
      <c r="S39" s="25">
        <v>0</v>
      </c>
      <c r="T39" s="25">
        <f t="shared" si="35"/>
        <v>28</v>
      </c>
      <c r="U39" s="25">
        <v>14</v>
      </c>
      <c r="V39" s="26">
        <v>14</v>
      </c>
      <c r="W39" s="29">
        <f t="shared" si="36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s="9" customFormat="1" ht="15.95" customHeight="1">
      <c r="A40" s="134">
        <v>30</v>
      </c>
      <c r="B40" s="25">
        <f t="shared" ref="B40:B41" si="38">SUM(C40:D40)</f>
        <v>57</v>
      </c>
      <c r="C40" s="25">
        <f t="shared" ref="C40:C41" si="39">SUM(C39,F40,I40)-SUM(L40,O40,R40)</f>
        <v>33</v>
      </c>
      <c r="D40" s="26">
        <f t="shared" ref="D40:D41" si="40">SUM(D39,G40,J40)-SUM(M40,P40,S40)</f>
        <v>24</v>
      </c>
      <c r="E40" s="27">
        <f t="shared" si="30"/>
        <v>5</v>
      </c>
      <c r="F40" s="25">
        <v>3</v>
      </c>
      <c r="G40" s="26">
        <v>2</v>
      </c>
      <c r="H40" s="28">
        <f t="shared" ref="H40:H41" si="41">SUM(I40:J40)</f>
        <v>3</v>
      </c>
      <c r="I40" s="25">
        <v>0</v>
      </c>
      <c r="J40" s="26">
        <v>3</v>
      </c>
      <c r="K40" s="27">
        <f t="shared" si="32"/>
        <v>2</v>
      </c>
      <c r="L40" s="25">
        <v>1</v>
      </c>
      <c r="M40" s="25">
        <v>1</v>
      </c>
      <c r="N40" s="25">
        <f t="shared" si="33"/>
        <v>1</v>
      </c>
      <c r="O40" s="25">
        <v>0</v>
      </c>
      <c r="P40" s="26">
        <v>1</v>
      </c>
      <c r="Q40" s="31">
        <f t="shared" si="34"/>
        <v>0</v>
      </c>
      <c r="R40" s="25">
        <v>0</v>
      </c>
      <c r="S40" s="25">
        <v>0</v>
      </c>
      <c r="T40" s="25">
        <f t="shared" si="35"/>
        <v>3</v>
      </c>
      <c r="U40" s="25">
        <v>3</v>
      </c>
      <c r="V40" s="26">
        <v>0</v>
      </c>
      <c r="W40" s="29">
        <f t="shared" ref="W40:W41" si="42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s="9" customFormat="1" ht="15.95" customHeight="1" thickBot="1">
      <c r="A41" s="134">
        <v>31</v>
      </c>
      <c r="B41" s="25">
        <f t="shared" si="38"/>
        <v>63</v>
      </c>
      <c r="C41" s="25">
        <f t="shared" si="39"/>
        <v>37</v>
      </c>
      <c r="D41" s="26">
        <f t="shared" si="40"/>
        <v>26</v>
      </c>
      <c r="E41" s="27">
        <f t="shared" si="30"/>
        <v>6</v>
      </c>
      <c r="F41" s="25">
        <v>3</v>
      </c>
      <c r="G41" s="26">
        <v>3</v>
      </c>
      <c r="H41" s="28">
        <f t="shared" si="41"/>
        <v>5</v>
      </c>
      <c r="I41" s="25">
        <v>4</v>
      </c>
      <c r="J41" s="26">
        <v>1</v>
      </c>
      <c r="K41" s="27">
        <f t="shared" si="32"/>
        <v>3</v>
      </c>
      <c r="L41" s="25">
        <v>2</v>
      </c>
      <c r="M41" s="25">
        <v>1</v>
      </c>
      <c r="N41" s="25">
        <f t="shared" si="33"/>
        <v>2</v>
      </c>
      <c r="O41" s="25">
        <v>1</v>
      </c>
      <c r="P41" s="26">
        <v>1</v>
      </c>
      <c r="Q41" s="31">
        <f t="shared" si="34"/>
        <v>0</v>
      </c>
      <c r="R41" s="25">
        <v>0</v>
      </c>
      <c r="S41" s="25">
        <v>0</v>
      </c>
      <c r="T41" s="25">
        <f t="shared" si="35"/>
        <v>14</v>
      </c>
      <c r="U41" s="25">
        <v>5</v>
      </c>
      <c r="V41" s="26">
        <v>9</v>
      </c>
      <c r="W41" s="29">
        <f t="shared" si="42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s="9" customFormat="1" ht="15.95" customHeight="1" thickBot="1">
      <c r="A42" s="107"/>
      <c r="B42" s="110">
        <f t="shared" ref="B42:Y42" si="43">SUM(B35:B41)</f>
        <v>409</v>
      </c>
      <c r="C42" s="110">
        <f t="shared" si="43"/>
        <v>257</v>
      </c>
      <c r="D42" s="110">
        <f t="shared" si="43"/>
        <v>152</v>
      </c>
      <c r="E42" s="110">
        <f t="shared" si="43"/>
        <v>35</v>
      </c>
      <c r="F42" s="110">
        <f t="shared" si="43"/>
        <v>18</v>
      </c>
      <c r="G42" s="110">
        <f t="shared" si="43"/>
        <v>17</v>
      </c>
      <c r="H42" s="110">
        <f t="shared" si="43"/>
        <v>25</v>
      </c>
      <c r="I42" s="110">
        <f t="shared" si="43"/>
        <v>16</v>
      </c>
      <c r="J42" s="110">
        <f t="shared" si="43"/>
        <v>9</v>
      </c>
      <c r="K42" s="110">
        <f t="shared" si="43"/>
        <v>35</v>
      </c>
      <c r="L42" s="110">
        <f t="shared" si="43"/>
        <v>25</v>
      </c>
      <c r="M42" s="110">
        <f t="shared" si="43"/>
        <v>10</v>
      </c>
      <c r="N42" s="110">
        <f t="shared" si="43"/>
        <v>23</v>
      </c>
      <c r="O42" s="110">
        <f t="shared" si="43"/>
        <v>16</v>
      </c>
      <c r="P42" s="110">
        <f t="shared" si="43"/>
        <v>7</v>
      </c>
      <c r="Q42" s="110">
        <f t="shared" si="43"/>
        <v>0</v>
      </c>
      <c r="R42" s="110">
        <f t="shared" si="43"/>
        <v>0</v>
      </c>
      <c r="S42" s="110">
        <f t="shared" si="43"/>
        <v>0</v>
      </c>
      <c r="T42" s="110">
        <f t="shared" si="43"/>
        <v>198</v>
      </c>
      <c r="U42" s="110">
        <f t="shared" si="43"/>
        <v>85</v>
      </c>
      <c r="V42" s="110">
        <f t="shared" si="43"/>
        <v>113</v>
      </c>
      <c r="W42" s="110">
        <f t="shared" si="43"/>
        <v>0</v>
      </c>
      <c r="X42" s="110">
        <f t="shared" si="43"/>
        <v>0</v>
      </c>
      <c r="Y42" s="110">
        <f t="shared" si="43"/>
        <v>0</v>
      </c>
      <c r="Z42" s="110">
        <f>SUM(Z35:Z37)</f>
        <v>0</v>
      </c>
      <c r="AA42" s="110">
        <f>SUM(AA35:AA37)</f>
        <v>0</v>
      </c>
    </row>
    <row r="43" spans="1:28" s="9" customFormat="1" ht="15.95" customHeight="1" thickBot="1">
      <c r="A43" s="114"/>
      <c r="B43" s="211">
        <f>SUM(B10,B18,B26,B34,B42)</f>
        <v>1659</v>
      </c>
      <c r="C43" s="211">
        <f t="shared" ref="C43:Y43" si="44">SUM(C10,C18,C26,C34,C42)</f>
        <v>974</v>
      </c>
      <c r="D43" s="211">
        <f t="shared" si="44"/>
        <v>685</v>
      </c>
      <c r="E43" s="211">
        <f t="shared" si="44"/>
        <v>121</v>
      </c>
      <c r="F43" s="211">
        <f t="shared" si="44"/>
        <v>62</v>
      </c>
      <c r="G43" s="211">
        <f t="shared" si="44"/>
        <v>59</v>
      </c>
      <c r="H43" s="211">
        <f t="shared" si="44"/>
        <v>122</v>
      </c>
      <c r="I43" s="211">
        <f t="shared" si="44"/>
        <v>78</v>
      </c>
      <c r="J43" s="211">
        <f t="shared" si="44"/>
        <v>44</v>
      </c>
      <c r="K43" s="211">
        <f t="shared" si="44"/>
        <v>150</v>
      </c>
      <c r="L43" s="211">
        <f t="shared" si="44"/>
        <v>90</v>
      </c>
      <c r="M43" s="211">
        <f t="shared" si="44"/>
        <v>60</v>
      </c>
      <c r="N43" s="211">
        <f t="shared" si="44"/>
        <v>77</v>
      </c>
      <c r="O43" s="211">
        <f t="shared" si="44"/>
        <v>42</v>
      </c>
      <c r="P43" s="211">
        <f t="shared" si="44"/>
        <v>35</v>
      </c>
      <c r="Q43" s="211">
        <f t="shared" si="44"/>
        <v>0</v>
      </c>
      <c r="R43" s="211">
        <f t="shared" si="44"/>
        <v>0</v>
      </c>
      <c r="S43" s="211">
        <f t="shared" si="44"/>
        <v>0</v>
      </c>
      <c r="T43" s="211">
        <f t="shared" si="44"/>
        <v>621</v>
      </c>
      <c r="U43" s="211">
        <f t="shared" si="44"/>
        <v>313</v>
      </c>
      <c r="V43" s="211">
        <f t="shared" si="44"/>
        <v>308</v>
      </c>
      <c r="W43" s="211">
        <f t="shared" si="44"/>
        <v>0</v>
      </c>
      <c r="X43" s="211">
        <f t="shared" si="44"/>
        <v>0</v>
      </c>
      <c r="Y43" s="211">
        <f t="shared" si="44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63</v>
      </c>
      <c r="T44" s="6"/>
    </row>
    <row r="45" spans="1:28" ht="15.95" customHeight="1">
      <c r="C45" s="8" t="s">
        <v>7</v>
      </c>
      <c r="E45" s="6">
        <f>SUM(E43,'RN C. MINIMOS'!E43,'RN INTENSIVO '!E43)</f>
        <v>239</v>
      </c>
      <c r="F45" s="6">
        <f>SUM(F43,'RN C. MINIMOS'!F43,'RN INTENSIVO '!F43)</f>
        <v>140</v>
      </c>
      <c r="G45" s="6">
        <f>SUM(G43,'RN C. MINIMOS'!G43,'RN INTENSIVO '!G43)</f>
        <v>99</v>
      </c>
      <c r="H45" s="6">
        <f>SUM(F45:G45)</f>
        <v>239</v>
      </c>
      <c r="N45" s="6"/>
      <c r="O45" s="139"/>
    </row>
    <row r="46" spans="1:28" ht="15.95" customHeight="1">
      <c r="C46" s="8" t="s">
        <v>84</v>
      </c>
      <c r="E46" s="6">
        <f>SUM(H43,'RN C. MINIMOS'!H43,'RN INTENSIVO '!H43)</f>
        <v>272</v>
      </c>
      <c r="F46" s="6">
        <f>SUM(I43,'RN C. MINIMOS'!I43,'RN INTENSIVO '!I43)</f>
        <v>168</v>
      </c>
      <c r="G46" s="6">
        <f>SUM(J43,'RN C. MINIMOS'!J43,'RN INTENSIVO '!J43)</f>
        <v>104</v>
      </c>
      <c r="H46" s="6">
        <f>SUM(F46:G46)</f>
        <v>272</v>
      </c>
    </row>
    <row r="47" spans="1:28" ht="15.95" customHeight="1">
      <c r="C47" s="8" t="s">
        <v>4</v>
      </c>
      <c r="E47" s="6">
        <f>SUM(N43,'RN C. MINIMOS'!N43,'RN INTENSIVO '!N43)</f>
        <v>214</v>
      </c>
      <c r="F47" s="6">
        <f>SUM(O43,'RN C. MINIMOS'!O43,'RN INTENSIVO '!O43)</f>
        <v>123</v>
      </c>
      <c r="G47" s="6">
        <f>SUM(P43,'RN C. MINIMOS'!P43,'RN INTENSIVO '!P43)</f>
        <v>91</v>
      </c>
      <c r="H47" s="6">
        <f>SUM(F47:G47)</f>
        <v>214</v>
      </c>
    </row>
    <row r="48" spans="1:28" ht="18" customHeight="1">
      <c r="C48" s="100" t="s">
        <v>85</v>
      </c>
      <c r="E48" s="6">
        <f>SUM(K43,'RN C. MINIMOS'!K43,'RN INTENSIVO '!K43)</f>
        <v>271</v>
      </c>
      <c r="F48" s="6">
        <f>SUM(L43,'RN C. MINIMOS'!L43,'RN INTENSIVO '!L43)</f>
        <v>168</v>
      </c>
      <c r="G48" s="6">
        <f>SUM(M43,'RN C. MINIMOS'!M43,'RN INTENSIVO '!M43)</f>
        <v>103</v>
      </c>
      <c r="H48" s="6">
        <f>SUM(F48:G48)</f>
        <v>271</v>
      </c>
    </row>
    <row r="49" spans="1:27" ht="15.95" customHeight="1">
      <c r="A49"/>
      <c r="C49" s="100" t="s">
        <v>86</v>
      </c>
      <c r="E49" s="6">
        <f>SUM(Q43,'RN C. MINIMOS'!Q43,'RN INTENSIVO '!Q43)</f>
        <v>19</v>
      </c>
      <c r="F49" s="6">
        <f>SUM(R43,'RN C. MINIMOS'!R43,'RN INTENSIVO '!R43)</f>
        <v>9</v>
      </c>
      <c r="G49" s="6">
        <f>SUM(S43,'RN C. MINIMOS'!S43,'RN INTENSIVO '!S43)</f>
        <v>10</v>
      </c>
      <c r="H49" s="6">
        <f>SUM(F49:G49)</f>
        <v>19</v>
      </c>
      <c r="AA49"/>
    </row>
    <row r="50" spans="1:27" ht="15.95" customHeight="1">
      <c r="A50"/>
      <c r="C50" s="100"/>
      <c r="E50" s="6"/>
      <c r="F50" s="6"/>
      <c r="G50" s="6"/>
      <c r="H50" s="6"/>
      <c r="AA50"/>
    </row>
    <row r="51" spans="1:27" ht="15.95" customHeight="1">
      <c r="A51"/>
      <c r="C51" s="100"/>
      <c r="E51" s="6"/>
      <c r="F51" s="6"/>
      <c r="G51" s="6"/>
      <c r="H51" s="6"/>
      <c r="AA51"/>
    </row>
    <row r="52" spans="1:27" ht="15.95" customHeight="1">
      <c r="A52"/>
      <c r="AA52"/>
    </row>
    <row r="53" spans="1:27" ht="15.95" customHeight="1">
      <c r="A53"/>
      <c r="AA53"/>
    </row>
    <row r="54" spans="1:27" ht="15.95" customHeight="1">
      <c r="A54"/>
      <c r="AA54"/>
    </row>
    <row r="55" spans="1:27" ht="15.95" customHeight="1">
      <c r="A55"/>
      <c r="AA55"/>
    </row>
    <row r="56" spans="1:27" ht="15.95" customHeight="1">
      <c r="A56"/>
      <c r="AA56"/>
    </row>
    <row r="57" spans="1:27" ht="15.95" customHeight="1">
      <c r="A57"/>
      <c r="AA57"/>
    </row>
    <row r="58" spans="1:27" ht="15.95" customHeight="1">
      <c r="A58"/>
      <c r="AA58"/>
    </row>
    <row r="59" spans="1:27" ht="15.95" customHeight="1">
      <c r="A59"/>
      <c r="AA59"/>
    </row>
    <row r="60" spans="1:27" ht="15.95" customHeight="1">
      <c r="A60"/>
      <c r="AA60"/>
    </row>
    <row r="61" spans="1:27" ht="15.95" customHeight="1">
      <c r="A61"/>
      <c r="AA61"/>
    </row>
    <row r="62" spans="1:27" ht="15.95" customHeight="1">
      <c r="A62"/>
      <c r="AA62"/>
    </row>
    <row r="63" spans="1:27" ht="15.95" customHeight="1">
      <c r="A63"/>
      <c r="AA63"/>
    </row>
    <row r="64" spans="1:27" ht="15.95" customHeight="1">
      <c r="A64"/>
      <c r="AA64"/>
    </row>
    <row r="65" spans="1:27" ht="15.95" customHeight="1">
      <c r="A65"/>
      <c r="AA65"/>
    </row>
    <row r="66" spans="1:27" ht="15.95" customHeight="1">
      <c r="A66"/>
      <c r="AA66"/>
    </row>
    <row r="67" spans="1:27" ht="15.95" customHeight="1">
      <c r="A67"/>
      <c r="AA67"/>
    </row>
    <row r="68" spans="1:27" ht="15.95" customHeight="1">
      <c r="A68"/>
      <c r="AA68"/>
    </row>
    <row r="69" spans="1:27" ht="15.95" customHeight="1">
      <c r="A69"/>
      <c r="AA69"/>
    </row>
    <row r="70" spans="1:27" ht="15.95" customHeight="1">
      <c r="A70"/>
      <c r="AA70"/>
    </row>
    <row r="71" spans="1:27" ht="15.95" customHeight="1">
      <c r="A71"/>
      <c r="AA71"/>
    </row>
    <row r="72" spans="1:27" ht="15.95" customHeight="1">
      <c r="A72"/>
      <c r="AA72"/>
    </row>
    <row r="73" spans="1:27" ht="15.95" customHeight="1">
      <c r="A73"/>
      <c r="AA73"/>
    </row>
    <row r="74" spans="1:27" ht="15.95" customHeight="1">
      <c r="A74"/>
      <c r="AA74"/>
    </row>
    <row r="75" spans="1:27" ht="15.95" customHeight="1">
      <c r="A75"/>
      <c r="AA75"/>
    </row>
    <row r="76" spans="1:27" ht="15.95" customHeight="1">
      <c r="A76"/>
      <c r="AA76"/>
    </row>
    <row r="77" spans="1:27" ht="15.95" customHeight="1">
      <c r="A77"/>
      <c r="AA77"/>
    </row>
    <row r="78" spans="1:27" ht="15.95" customHeight="1">
      <c r="A78"/>
      <c r="AA78"/>
    </row>
    <row r="79" spans="1:27" ht="15.95" customHeight="1">
      <c r="A79"/>
      <c r="AA79"/>
    </row>
    <row r="80" spans="1:27" ht="15.95" customHeight="1">
      <c r="A80"/>
      <c r="AA80"/>
    </row>
    <row r="81" spans="1:27" ht="15.95" customHeight="1">
      <c r="A81"/>
      <c r="AA81"/>
    </row>
    <row r="82" spans="1:27" ht="15.95" customHeight="1">
      <c r="A82"/>
      <c r="AA82"/>
    </row>
    <row r="83" spans="1:27" ht="15.95" customHeight="1">
      <c r="A83"/>
      <c r="AA83"/>
    </row>
    <row r="84" spans="1:27" ht="15.95" customHeight="1">
      <c r="A84"/>
      <c r="AA84"/>
    </row>
    <row r="85" spans="1:27" ht="15.95" customHeight="1">
      <c r="A85"/>
      <c r="AA85"/>
    </row>
    <row r="86" spans="1:27" ht="15.95" customHeight="1">
      <c r="A86"/>
      <c r="AA86"/>
    </row>
    <row r="87" spans="1:27" ht="15.95" customHeight="1">
      <c r="A87"/>
      <c r="AA87"/>
    </row>
    <row r="88" spans="1:27" ht="15.95" customHeight="1">
      <c r="A88"/>
      <c r="AA88"/>
    </row>
    <row r="89" spans="1:27" ht="15.95" customHeight="1">
      <c r="A89"/>
      <c r="AA89"/>
    </row>
    <row r="90" spans="1:27" ht="15.95" customHeight="1">
      <c r="A90"/>
      <c r="AA90"/>
    </row>
    <row r="91" spans="1:27" ht="15.95" customHeight="1">
      <c r="A91"/>
      <c r="AA91"/>
    </row>
    <row r="92" spans="1:27" ht="15.95" customHeight="1">
      <c r="A92"/>
      <c r="AA92"/>
    </row>
    <row r="93" spans="1:27" ht="15.95" customHeight="1">
      <c r="A93"/>
      <c r="AA93"/>
    </row>
    <row r="94" spans="1:27" ht="15.95" customHeight="1">
      <c r="A94"/>
      <c r="AA94"/>
    </row>
    <row r="95" spans="1:27" ht="15.95" customHeight="1">
      <c r="A95"/>
      <c r="AA95"/>
    </row>
    <row r="96" spans="1:27" ht="15.95" customHeight="1">
      <c r="A96"/>
      <c r="AA96"/>
    </row>
    <row r="97" spans="1:27" ht="15.95" customHeight="1">
      <c r="A97"/>
      <c r="AA97"/>
    </row>
    <row r="98" spans="1:27" ht="15.95" customHeight="1">
      <c r="A98"/>
      <c r="AA98"/>
    </row>
    <row r="99" spans="1:27" ht="15.95" customHeight="1">
      <c r="A99"/>
      <c r="AA99"/>
    </row>
    <row r="100" spans="1:27" ht="15.95" customHeight="1">
      <c r="A100"/>
      <c r="AA100"/>
    </row>
    <row r="101" spans="1:27" ht="15.95" customHeight="1">
      <c r="A101"/>
      <c r="AA101"/>
    </row>
    <row r="102" spans="1:27" ht="15.95" customHeight="1">
      <c r="A102"/>
      <c r="AA102"/>
    </row>
    <row r="103" spans="1:27" ht="15.95" customHeight="1">
      <c r="A103"/>
      <c r="AA103"/>
    </row>
    <row r="104" spans="1:27" ht="15.95" customHeight="1">
      <c r="A104"/>
      <c r="AA104"/>
    </row>
    <row r="105" spans="1:27" ht="15.95" customHeight="1">
      <c r="A105"/>
      <c r="AA105"/>
    </row>
    <row r="106" spans="1:27" ht="15.95" customHeight="1">
      <c r="A106"/>
      <c r="AA106"/>
    </row>
    <row r="107" spans="1:27" ht="15.95" customHeight="1">
      <c r="A107"/>
      <c r="AA107"/>
    </row>
    <row r="108" spans="1:27" ht="15.95" customHeight="1">
      <c r="A108"/>
      <c r="AA108"/>
    </row>
    <row r="109" spans="1:27" ht="15.95" customHeight="1">
      <c r="A109"/>
      <c r="AA109"/>
    </row>
    <row r="110" spans="1:27" ht="15.95" customHeight="1">
      <c r="A110"/>
      <c r="AA110"/>
    </row>
    <row r="111" spans="1:27" ht="15.95" customHeight="1">
      <c r="A111"/>
      <c r="AA111"/>
    </row>
    <row r="112" spans="1:27" ht="15.95" customHeight="1">
      <c r="A112"/>
      <c r="AA112"/>
    </row>
    <row r="113" spans="1:27" ht="15.95" customHeight="1">
      <c r="A113"/>
      <c r="AA113"/>
    </row>
    <row r="114" spans="1:27" ht="15.95" customHeight="1">
      <c r="A114"/>
      <c r="AA114"/>
    </row>
    <row r="115" spans="1:27" ht="15.95" customHeight="1">
      <c r="A115"/>
      <c r="AA115"/>
    </row>
    <row r="116" spans="1:27" ht="15.95" customHeight="1">
      <c r="A116"/>
      <c r="AA116"/>
    </row>
    <row r="117" spans="1:27" ht="15.95" customHeight="1">
      <c r="A117"/>
      <c r="AA117"/>
    </row>
    <row r="118" spans="1:27" ht="15.95" customHeight="1">
      <c r="A118"/>
      <c r="AA118"/>
    </row>
    <row r="119" spans="1:27" ht="15.95" customHeight="1">
      <c r="A119"/>
      <c r="AA119"/>
    </row>
    <row r="120" spans="1:27" ht="15.95" customHeight="1">
      <c r="A120"/>
      <c r="AA120"/>
    </row>
    <row r="121" spans="1:27" ht="15.95" customHeight="1">
      <c r="A121"/>
      <c r="AA121"/>
    </row>
    <row r="122" spans="1:27" ht="15.95" customHeight="1">
      <c r="A122"/>
      <c r="AA122"/>
    </row>
    <row r="123" spans="1:27" ht="15.95" customHeight="1">
      <c r="A123"/>
      <c r="AA123"/>
    </row>
    <row r="124" spans="1:27" ht="15.95" customHeight="1">
      <c r="A124"/>
      <c r="AA124"/>
    </row>
    <row r="125" spans="1:27" ht="15.95" customHeight="1">
      <c r="A125"/>
      <c r="AA125"/>
    </row>
    <row r="126" spans="1:27" ht="15.95" customHeight="1">
      <c r="A126"/>
      <c r="AA126"/>
    </row>
    <row r="127" spans="1:27" ht="15.95" customHeight="1">
      <c r="A127"/>
      <c r="AA127"/>
    </row>
    <row r="128" spans="1:27" ht="15.95" customHeight="1">
      <c r="A128"/>
      <c r="AA128"/>
    </row>
    <row r="129" spans="1:27" ht="15.95" customHeight="1">
      <c r="A129"/>
      <c r="AA129"/>
    </row>
    <row r="130" spans="1:27" ht="15.95" customHeight="1">
      <c r="A130"/>
      <c r="AA130"/>
    </row>
    <row r="131" spans="1:27" ht="15.95" customHeight="1">
      <c r="A131"/>
      <c r="AA131"/>
    </row>
    <row r="132" spans="1:27" ht="15.95" customHeight="1">
      <c r="A132"/>
      <c r="AA132"/>
    </row>
    <row r="133" spans="1:27" ht="15.95" customHeight="1">
      <c r="A133"/>
      <c r="AA133"/>
    </row>
    <row r="134" spans="1:27" ht="15.95" customHeight="1">
      <c r="A134"/>
      <c r="AA134"/>
    </row>
    <row r="135" spans="1:27" ht="15.95" customHeight="1">
      <c r="A135"/>
      <c r="AA135"/>
    </row>
    <row r="136" spans="1:27" ht="15.95" customHeight="1">
      <c r="A136"/>
      <c r="AA136"/>
    </row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7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7"/>
  <dimension ref="A1:AC134"/>
  <sheetViews>
    <sheetView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X39" sqref="X39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71</v>
      </c>
      <c r="F2" s="4"/>
      <c r="G2" s="4"/>
      <c r="H2" s="4"/>
      <c r="I2" s="5"/>
      <c r="K2" s="4"/>
      <c r="L2" s="4"/>
      <c r="M2" s="4"/>
      <c r="N2" s="1"/>
    </row>
    <row r="3" spans="1:29" ht="8.2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16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9</v>
      </c>
    </row>
    <row r="7" spans="1:29" s="2" customFormat="1" ht="15.95" customHeight="1">
      <c r="A7" s="24">
        <v>1</v>
      </c>
      <c r="B7" s="25">
        <f>SUM(C7:D7)</f>
        <v>28</v>
      </c>
      <c r="C7" s="25">
        <f>SUM(AC5,F7,I7)-SUM(L7,O7,R7)</f>
        <v>18</v>
      </c>
      <c r="D7" s="25">
        <f>SUM(AC6,G7,J7)-SUM(M7,P7,S7)</f>
        <v>10</v>
      </c>
      <c r="E7" s="27">
        <f t="shared" ref="E7:E30" si="0">SUM(F7:G7)</f>
        <v>0</v>
      </c>
      <c r="F7" s="25">
        <v>0</v>
      </c>
      <c r="G7" s="26">
        <v>0</v>
      </c>
      <c r="H7" s="27">
        <f t="shared" ref="H7:H9" si="1">SUM(I7:J7)</f>
        <v>7</v>
      </c>
      <c r="I7" s="25">
        <v>5</v>
      </c>
      <c r="J7" s="26">
        <v>2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4</v>
      </c>
      <c r="O7" s="25">
        <v>3</v>
      </c>
      <c r="P7" s="25">
        <v>1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54</v>
      </c>
      <c r="U7" s="28">
        <v>31</v>
      </c>
      <c r="V7" s="25">
        <v>23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25</v>
      </c>
    </row>
    <row r="8" spans="1:29" s="2" customFormat="1" ht="15.95" customHeight="1">
      <c r="A8" s="24">
        <v>2</v>
      </c>
      <c r="B8" s="25">
        <f t="shared" ref="B8:B9" si="6">SUM(C8:D8)</f>
        <v>33</v>
      </c>
      <c r="C8" s="25">
        <f t="shared" ref="C8:D8" si="7">SUM(C7,F8,I8)-SUM(L8,O8,R8)</f>
        <v>23</v>
      </c>
      <c r="D8" s="26">
        <f t="shared" si="7"/>
        <v>10</v>
      </c>
      <c r="E8" s="27">
        <f t="shared" si="0"/>
        <v>0</v>
      </c>
      <c r="F8" s="25">
        <v>0</v>
      </c>
      <c r="G8" s="26">
        <v>0</v>
      </c>
      <c r="H8" s="27">
        <f t="shared" si="1"/>
        <v>5</v>
      </c>
      <c r="I8" s="25">
        <v>5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35</v>
      </c>
      <c r="C9" s="25">
        <f>SUM(C8,F9,I9)-SUM(L9,O9,R9)</f>
        <v>24</v>
      </c>
      <c r="D9" s="25">
        <f>SUM(D8,G9,J9)-SUM(M9,P9,S9)</f>
        <v>11</v>
      </c>
      <c r="E9" s="27">
        <f t="shared" si="0"/>
        <v>0</v>
      </c>
      <c r="F9" s="25">
        <v>0</v>
      </c>
      <c r="G9" s="26">
        <v>0</v>
      </c>
      <c r="H9" s="27">
        <f t="shared" si="1"/>
        <v>4</v>
      </c>
      <c r="I9" s="25">
        <v>2</v>
      </c>
      <c r="J9" s="26">
        <v>2</v>
      </c>
      <c r="K9" s="28">
        <f t="shared" si="2"/>
        <v>0</v>
      </c>
      <c r="L9" s="25">
        <v>0</v>
      </c>
      <c r="M9" s="25">
        <v>0</v>
      </c>
      <c r="N9" s="28">
        <f t="shared" si="3"/>
        <v>2</v>
      </c>
      <c r="O9" s="25">
        <v>1</v>
      </c>
      <c r="P9" s="25">
        <v>1</v>
      </c>
      <c r="Q9" s="31">
        <f t="shared" si="4"/>
        <v>0</v>
      </c>
      <c r="R9" s="25">
        <v>0</v>
      </c>
      <c r="S9" s="25">
        <v>0</v>
      </c>
      <c r="T9" s="29">
        <f t="shared" si="8"/>
        <v>16</v>
      </c>
      <c r="U9" s="28">
        <v>8</v>
      </c>
      <c r="V9" s="25">
        <v>8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Y10" si="9">SUM(B7:B9)</f>
        <v>96</v>
      </c>
      <c r="C10" s="108">
        <f t="shared" si="9"/>
        <v>65</v>
      </c>
      <c r="D10" s="108">
        <f t="shared" si="9"/>
        <v>31</v>
      </c>
      <c r="E10" s="108">
        <f t="shared" si="9"/>
        <v>0</v>
      </c>
      <c r="F10" s="108">
        <f t="shared" si="9"/>
        <v>0</v>
      </c>
      <c r="G10" s="108">
        <f t="shared" si="9"/>
        <v>0</v>
      </c>
      <c r="H10" s="108">
        <f t="shared" si="9"/>
        <v>16</v>
      </c>
      <c r="I10" s="108">
        <f t="shared" si="9"/>
        <v>12</v>
      </c>
      <c r="J10" s="108">
        <f t="shared" si="9"/>
        <v>4</v>
      </c>
      <c r="K10" s="108">
        <f t="shared" si="9"/>
        <v>0</v>
      </c>
      <c r="L10" s="108">
        <f t="shared" si="9"/>
        <v>0</v>
      </c>
      <c r="M10" s="108">
        <f t="shared" si="9"/>
        <v>0</v>
      </c>
      <c r="N10" s="108">
        <f t="shared" si="9"/>
        <v>6</v>
      </c>
      <c r="O10" s="108">
        <f t="shared" si="9"/>
        <v>4</v>
      </c>
      <c r="P10" s="108">
        <f t="shared" si="9"/>
        <v>2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70</v>
      </c>
      <c r="U10" s="108">
        <f t="shared" si="9"/>
        <v>39</v>
      </c>
      <c r="V10" s="108">
        <f t="shared" si="9"/>
        <v>31</v>
      </c>
      <c r="W10" s="108">
        <f t="shared" si="9"/>
        <v>0</v>
      </c>
      <c r="X10" s="108">
        <f t="shared" si="9"/>
        <v>0</v>
      </c>
      <c r="Y10" s="108">
        <f t="shared" si="9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29</v>
      </c>
      <c r="C11" s="25">
        <f>SUM(C9,F11,I11)-SUM(L11,O11,R11)</f>
        <v>18</v>
      </c>
      <c r="D11" s="25">
        <f>SUM(D9,G11,J11)-SUM(M11,P11,S11)</f>
        <v>11</v>
      </c>
      <c r="E11" s="27">
        <f t="shared" si="0"/>
        <v>1</v>
      </c>
      <c r="F11" s="25">
        <v>0</v>
      </c>
      <c r="G11" s="26">
        <v>1</v>
      </c>
      <c r="H11" s="27">
        <f t="shared" ref="H11:H17" si="10">SUM(I11:J11)</f>
        <v>2</v>
      </c>
      <c r="I11" s="25">
        <v>1</v>
      </c>
      <c r="J11" s="26">
        <v>1</v>
      </c>
      <c r="K11" s="28">
        <f t="shared" ref="K11:K17" si="11">SUM(L11:M11)</f>
        <v>0</v>
      </c>
      <c r="L11" s="25">
        <v>0</v>
      </c>
      <c r="M11" s="25">
        <v>0</v>
      </c>
      <c r="N11" s="25">
        <f t="shared" si="3"/>
        <v>9</v>
      </c>
      <c r="O11" s="25">
        <v>7</v>
      </c>
      <c r="P11" s="25">
        <v>2</v>
      </c>
      <c r="Q11" s="31">
        <f t="shared" ref="Q11:Q17" si="12">SUM(R11:S11)</f>
        <v>0</v>
      </c>
      <c r="R11" s="25">
        <v>0</v>
      </c>
      <c r="S11" s="25">
        <v>0</v>
      </c>
      <c r="T11" s="29">
        <f t="shared" si="8"/>
        <v>82</v>
      </c>
      <c r="U11" s="28">
        <v>69</v>
      </c>
      <c r="V11" s="25">
        <v>13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3">SUM(C12:D12)</f>
        <v>27</v>
      </c>
      <c r="C12" s="25">
        <f t="shared" ref="C12:D17" si="14">SUM(C11,F12,I12)-SUM(L12,O12,R12)</f>
        <v>19</v>
      </c>
      <c r="D12" s="26">
        <f t="shared" si="14"/>
        <v>8</v>
      </c>
      <c r="E12" s="27">
        <f t="shared" si="0"/>
        <v>3</v>
      </c>
      <c r="F12" s="25">
        <v>3</v>
      </c>
      <c r="G12" s="26">
        <v>0</v>
      </c>
      <c r="H12" s="27">
        <f t="shared" si="10"/>
        <v>8</v>
      </c>
      <c r="I12" s="25">
        <v>7</v>
      </c>
      <c r="J12" s="26">
        <v>1</v>
      </c>
      <c r="K12" s="27">
        <f t="shared" si="11"/>
        <v>0</v>
      </c>
      <c r="L12" s="25">
        <v>0</v>
      </c>
      <c r="M12" s="25">
        <v>0</v>
      </c>
      <c r="N12" s="25">
        <f t="shared" si="3"/>
        <v>13</v>
      </c>
      <c r="O12" s="25">
        <v>9</v>
      </c>
      <c r="P12" s="25">
        <v>4</v>
      </c>
      <c r="Q12" s="31">
        <f t="shared" si="12"/>
        <v>0</v>
      </c>
      <c r="R12" s="25">
        <v>0</v>
      </c>
      <c r="S12" s="25">
        <v>0</v>
      </c>
      <c r="T12" s="29">
        <f t="shared" si="8"/>
        <v>240</v>
      </c>
      <c r="U12" s="28">
        <v>144</v>
      </c>
      <c r="V12" s="25">
        <v>96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26</v>
      </c>
      <c r="C13" s="25">
        <f t="shared" si="14"/>
        <v>18</v>
      </c>
      <c r="D13" s="26">
        <f t="shared" si="14"/>
        <v>8</v>
      </c>
      <c r="E13" s="27">
        <f t="shared" si="0"/>
        <v>1</v>
      </c>
      <c r="F13" s="25">
        <v>1</v>
      </c>
      <c r="G13" s="26">
        <v>0</v>
      </c>
      <c r="H13" s="27">
        <f t="shared" si="10"/>
        <v>4</v>
      </c>
      <c r="I13" s="25">
        <v>2</v>
      </c>
      <c r="J13" s="26">
        <v>2</v>
      </c>
      <c r="K13" s="28">
        <f t="shared" si="11"/>
        <v>2</v>
      </c>
      <c r="L13" s="25">
        <v>1</v>
      </c>
      <c r="M13" s="25">
        <v>1</v>
      </c>
      <c r="N13" s="25">
        <f t="shared" si="3"/>
        <v>4</v>
      </c>
      <c r="O13" s="25">
        <v>3</v>
      </c>
      <c r="P13" s="25">
        <v>1</v>
      </c>
      <c r="Q13" s="31">
        <f t="shared" si="12"/>
        <v>0</v>
      </c>
      <c r="R13" s="25">
        <v>0</v>
      </c>
      <c r="S13" s="25">
        <v>0</v>
      </c>
      <c r="T13" s="29">
        <f t="shared" si="8"/>
        <v>40</v>
      </c>
      <c r="U13" s="28">
        <v>34</v>
      </c>
      <c r="V13" s="25">
        <v>6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28</v>
      </c>
      <c r="C14" s="25">
        <f t="shared" si="14"/>
        <v>19</v>
      </c>
      <c r="D14" s="26">
        <f t="shared" si="14"/>
        <v>9</v>
      </c>
      <c r="E14" s="27">
        <f t="shared" si="0"/>
        <v>0</v>
      </c>
      <c r="F14" s="25">
        <v>0</v>
      </c>
      <c r="G14" s="26">
        <v>0</v>
      </c>
      <c r="H14" s="27">
        <f t="shared" si="10"/>
        <v>5</v>
      </c>
      <c r="I14" s="25">
        <v>3</v>
      </c>
      <c r="J14" s="26">
        <v>2</v>
      </c>
      <c r="K14" s="27">
        <f t="shared" si="11"/>
        <v>0</v>
      </c>
      <c r="L14" s="25">
        <v>0</v>
      </c>
      <c r="M14" s="25">
        <v>0</v>
      </c>
      <c r="N14" s="25">
        <f t="shared" si="3"/>
        <v>3</v>
      </c>
      <c r="O14" s="25">
        <v>2</v>
      </c>
      <c r="P14" s="25">
        <v>1</v>
      </c>
      <c r="Q14" s="31">
        <f t="shared" si="12"/>
        <v>0</v>
      </c>
      <c r="R14" s="25">
        <v>0</v>
      </c>
      <c r="S14" s="25">
        <v>0</v>
      </c>
      <c r="T14" s="29">
        <f t="shared" si="8"/>
        <v>39</v>
      </c>
      <c r="U14" s="28">
        <v>11</v>
      </c>
      <c r="V14" s="25">
        <v>28</v>
      </c>
      <c r="W14" s="31"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3"/>
        <v>27</v>
      </c>
      <c r="C15" s="25">
        <f t="shared" si="14"/>
        <v>14</v>
      </c>
      <c r="D15" s="26">
        <f t="shared" si="14"/>
        <v>13</v>
      </c>
      <c r="E15" s="27">
        <f t="shared" si="0"/>
        <v>0</v>
      </c>
      <c r="F15" s="25">
        <v>0</v>
      </c>
      <c r="G15" s="26">
        <v>0</v>
      </c>
      <c r="H15" s="27">
        <f t="shared" si="10"/>
        <v>6</v>
      </c>
      <c r="I15" s="25">
        <v>1</v>
      </c>
      <c r="J15" s="26">
        <v>5</v>
      </c>
      <c r="K15" s="28">
        <f t="shared" si="11"/>
        <v>1</v>
      </c>
      <c r="L15" s="25">
        <v>1</v>
      </c>
      <c r="M15" s="25">
        <v>0</v>
      </c>
      <c r="N15" s="25">
        <f t="shared" si="3"/>
        <v>6</v>
      </c>
      <c r="O15" s="25">
        <v>5</v>
      </c>
      <c r="P15" s="25">
        <v>1</v>
      </c>
      <c r="Q15" s="31">
        <f t="shared" si="12"/>
        <v>0</v>
      </c>
      <c r="R15" s="25">
        <v>0</v>
      </c>
      <c r="S15" s="25">
        <v>0</v>
      </c>
      <c r="T15" s="29">
        <f t="shared" si="8"/>
        <v>72</v>
      </c>
      <c r="U15" s="28">
        <v>41</v>
      </c>
      <c r="V15" s="25">
        <v>31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3"/>
        <v>23</v>
      </c>
      <c r="C16" s="25">
        <f t="shared" si="14"/>
        <v>11</v>
      </c>
      <c r="D16" s="26">
        <f t="shared" si="14"/>
        <v>12</v>
      </c>
      <c r="E16" s="27">
        <f t="shared" si="0"/>
        <v>0</v>
      </c>
      <c r="F16" s="25">
        <v>0</v>
      </c>
      <c r="G16" s="26">
        <v>0</v>
      </c>
      <c r="H16" s="27">
        <f t="shared" si="10"/>
        <v>1</v>
      </c>
      <c r="I16" s="25">
        <v>0</v>
      </c>
      <c r="J16" s="26">
        <v>1</v>
      </c>
      <c r="K16" s="27">
        <f t="shared" si="11"/>
        <v>1</v>
      </c>
      <c r="L16" s="25">
        <v>1</v>
      </c>
      <c r="M16" s="25">
        <v>0</v>
      </c>
      <c r="N16" s="25">
        <f t="shared" si="3"/>
        <v>4</v>
      </c>
      <c r="O16" s="25">
        <v>2</v>
      </c>
      <c r="P16" s="25">
        <v>2</v>
      </c>
      <c r="Q16" s="31">
        <f t="shared" si="12"/>
        <v>0</v>
      </c>
      <c r="R16" s="25">
        <v>0</v>
      </c>
      <c r="S16" s="25">
        <v>0</v>
      </c>
      <c r="T16" s="29">
        <f t="shared" si="8"/>
        <v>59</v>
      </c>
      <c r="U16" s="28">
        <v>26</v>
      </c>
      <c r="V16" s="25">
        <v>33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3"/>
        <v>27</v>
      </c>
      <c r="C17" s="25">
        <f t="shared" si="14"/>
        <v>13</v>
      </c>
      <c r="D17" s="26">
        <f t="shared" si="14"/>
        <v>14</v>
      </c>
      <c r="E17" s="27">
        <f>SUM(F17:G17)</f>
        <v>0</v>
      </c>
      <c r="F17" s="25">
        <v>0</v>
      </c>
      <c r="G17" s="26">
        <v>0</v>
      </c>
      <c r="H17" s="27">
        <f t="shared" si="10"/>
        <v>5</v>
      </c>
      <c r="I17" s="25">
        <v>2</v>
      </c>
      <c r="J17" s="26">
        <v>3</v>
      </c>
      <c r="K17" s="27">
        <f t="shared" si="11"/>
        <v>0</v>
      </c>
      <c r="L17" s="25">
        <v>0</v>
      </c>
      <c r="M17" s="25">
        <v>0</v>
      </c>
      <c r="N17" s="25">
        <f>SUM(O17:P17)</f>
        <v>1</v>
      </c>
      <c r="O17" s="25">
        <v>0</v>
      </c>
      <c r="P17" s="25">
        <v>1</v>
      </c>
      <c r="Q17" s="31">
        <f t="shared" si="12"/>
        <v>0</v>
      </c>
      <c r="R17" s="25">
        <v>0</v>
      </c>
      <c r="S17" s="25">
        <v>0</v>
      </c>
      <c r="T17" s="29">
        <f>SUM(U17:V17)</f>
        <v>84</v>
      </c>
      <c r="U17" s="28">
        <v>59</v>
      </c>
      <c r="V17" s="25">
        <v>25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5">SUM(B11:B17)</f>
        <v>187</v>
      </c>
      <c r="C18" s="108">
        <f t="shared" si="15"/>
        <v>112</v>
      </c>
      <c r="D18" s="108">
        <f t="shared" si="15"/>
        <v>75</v>
      </c>
      <c r="E18" s="110">
        <f t="shared" si="15"/>
        <v>5</v>
      </c>
      <c r="F18" s="108">
        <f t="shared" si="15"/>
        <v>4</v>
      </c>
      <c r="G18" s="108">
        <f t="shared" si="15"/>
        <v>1</v>
      </c>
      <c r="H18" s="108">
        <f t="shared" si="15"/>
        <v>31</v>
      </c>
      <c r="I18" s="108">
        <f t="shared" si="15"/>
        <v>16</v>
      </c>
      <c r="J18" s="108">
        <f t="shared" si="15"/>
        <v>15</v>
      </c>
      <c r="K18" s="110">
        <f t="shared" si="15"/>
        <v>4</v>
      </c>
      <c r="L18" s="108">
        <f t="shared" si="15"/>
        <v>3</v>
      </c>
      <c r="M18" s="108">
        <f t="shared" si="15"/>
        <v>1</v>
      </c>
      <c r="N18" s="108">
        <f t="shared" si="15"/>
        <v>40</v>
      </c>
      <c r="O18" s="108">
        <f t="shared" si="15"/>
        <v>28</v>
      </c>
      <c r="P18" s="108">
        <f t="shared" si="15"/>
        <v>12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616</v>
      </c>
      <c r="U18" s="108">
        <f>SUM(U11:U17)</f>
        <v>384</v>
      </c>
      <c r="V18" s="108">
        <f>SUM(V11:V17)</f>
        <v>232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21</v>
      </c>
      <c r="C19" s="25">
        <f>SUM(C17,F19,I19)-SUM(L19,O19,R19)</f>
        <v>10</v>
      </c>
      <c r="D19" s="26">
        <f>SUM(D17,G19,J19)-SUM(M19,P19,S19)</f>
        <v>11</v>
      </c>
      <c r="E19" s="27">
        <f t="shared" si="0"/>
        <v>0</v>
      </c>
      <c r="F19" s="25">
        <v>0</v>
      </c>
      <c r="G19" s="26">
        <v>0</v>
      </c>
      <c r="H19" s="27">
        <f t="shared" ref="H19:H25" si="16">SUM(I19:J19)</f>
        <v>3</v>
      </c>
      <c r="I19" s="25">
        <v>2</v>
      </c>
      <c r="J19" s="26">
        <v>1</v>
      </c>
      <c r="K19" s="27">
        <f>SUM(L19:M19)</f>
        <v>0</v>
      </c>
      <c r="L19" s="25">
        <v>0</v>
      </c>
      <c r="M19" s="25">
        <v>0</v>
      </c>
      <c r="N19" s="27">
        <f t="shared" ref="N19:N30" si="17">SUM(O19:P19)</f>
        <v>9</v>
      </c>
      <c r="O19" s="25">
        <v>5</v>
      </c>
      <c r="P19" s="25">
        <v>4</v>
      </c>
      <c r="Q19" s="31">
        <f t="shared" ref="Q19:Q25" si="18">SUM(R19:S19)</f>
        <v>0</v>
      </c>
      <c r="R19" s="25">
        <v>0</v>
      </c>
      <c r="S19" s="25">
        <v>0</v>
      </c>
      <c r="T19" s="25">
        <f t="shared" si="8"/>
        <v>118</v>
      </c>
      <c r="U19" s="28">
        <v>46</v>
      </c>
      <c r="V19" s="25">
        <v>72</v>
      </c>
      <c r="W19" s="29">
        <f t="shared" ref="W19:W25" si="19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0">SUM(C20:D20)</f>
        <v>16</v>
      </c>
      <c r="C20" s="25">
        <f t="shared" ref="C20:D25" si="21">SUM(C19,F20,I20)-SUM(L20,O20,R20)</f>
        <v>9</v>
      </c>
      <c r="D20" s="26">
        <f t="shared" si="21"/>
        <v>7</v>
      </c>
      <c r="E20" s="27">
        <f t="shared" si="0"/>
        <v>1</v>
      </c>
      <c r="F20" s="25">
        <v>1</v>
      </c>
      <c r="G20" s="26">
        <v>0</v>
      </c>
      <c r="H20" s="27">
        <f t="shared" si="16"/>
        <v>2</v>
      </c>
      <c r="I20" s="25">
        <v>1</v>
      </c>
      <c r="J20" s="26">
        <v>1</v>
      </c>
      <c r="K20" s="27">
        <f>SUM(L20:M20)</f>
        <v>2</v>
      </c>
      <c r="L20" s="25">
        <v>0</v>
      </c>
      <c r="M20" s="25">
        <v>2</v>
      </c>
      <c r="N20" s="25">
        <f t="shared" si="17"/>
        <v>6</v>
      </c>
      <c r="O20" s="25">
        <v>3</v>
      </c>
      <c r="P20" s="25">
        <v>3</v>
      </c>
      <c r="Q20" s="31">
        <f t="shared" si="18"/>
        <v>0</v>
      </c>
      <c r="R20" s="25">
        <v>0</v>
      </c>
      <c r="S20" s="25">
        <v>0</v>
      </c>
      <c r="T20" s="25">
        <f t="shared" si="8"/>
        <v>272</v>
      </c>
      <c r="U20" s="28">
        <v>136</v>
      </c>
      <c r="V20" s="25">
        <v>136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24</v>
      </c>
      <c r="C21" s="25">
        <f t="shared" si="21"/>
        <v>14</v>
      </c>
      <c r="D21" s="26">
        <f t="shared" si="21"/>
        <v>10</v>
      </c>
      <c r="E21" s="27">
        <f t="shared" si="0"/>
        <v>2</v>
      </c>
      <c r="F21" s="25">
        <v>1</v>
      </c>
      <c r="G21" s="26">
        <v>1</v>
      </c>
      <c r="H21" s="27">
        <f t="shared" si="16"/>
        <v>9</v>
      </c>
      <c r="I21" s="25">
        <v>6</v>
      </c>
      <c r="J21" s="26">
        <v>3</v>
      </c>
      <c r="K21" s="27">
        <f>SUM(L21:M21)</f>
        <v>1</v>
      </c>
      <c r="L21" s="25">
        <v>1</v>
      </c>
      <c r="M21" s="25">
        <v>0</v>
      </c>
      <c r="N21" s="25">
        <f t="shared" si="17"/>
        <v>2</v>
      </c>
      <c r="O21" s="25">
        <v>1</v>
      </c>
      <c r="P21" s="25">
        <v>1</v>
      </c>
      <c r="Q21" s="32">
        <f t="shared" si="18"/>
        <v>0</v>
      </c>
      <c r="R21" s="25">
        <v>0</v>
      </c>
      <c r="S21" s="25">
        <v>0</v>
      </c>
      <c r="T21" s="25">
        <f t="shared" si="8"/>
        <v>10</v>
      </c>
      <c r="U21" s="28">
        <v>3</v>
      </c>
      <c r="V21" s="25">
        <v>7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0"/>
        <v>25</v>
      </c>
      <c r="C22" s="25">
        <f t="shared" si="21"/>
        <v>13</v>
      </c>
      <c r="D22" s="26">
        <f t="shared" si="21"/>
        <v>12</v>
      </c>
      <c r="E22" s="27">
        <f t="shared" si="0"/>
        <v>1</v>
      </c>
      <c r="F22" s="25">
        <v>0</v>
      </c>
      <c r="G22" s="26">
        <v>1</v>
      </c>
      <c r="H22" s="27">
        <f t="shared" si="16"/>
        <v>4</v>
      </c>
      <c r="I22" s="25">
        <v>2</v>
      </c>
      <c r="J22" s="26">
        <v>2</v>
      </c>
      <c r="K22" s="27">
        <f t="shared" ref="K22:K30" si="22">SUM(L22:M22)</f>
        <v>0</v>
      </c>
      <c r="L22" s="25">
        <v>0</v>
      </c>
      <c r="M22" s="25">
        <v>0</v>
      </c>
      <c r="N22" s="25">
        <f t="shared" si="17"/>
        <v>4</v>
      </c>
      <c r="O22" s="25">
        <v>3</v>
      </c>
      <c r="P22" s="25">
        <v>1</v>
      </c>
      <c r="Q22" s="31">
        <f t="shared" si="18"/>
        <v>0</v>
      </c>
      <c r="R22" s="25">
        <v>0</v>
      </c>
      <c r="S22" s="25">
        <v>0</v>
      </c>
      <c r="T22" s="25">
        <f t="shared" si="8"/>
        <v>73</v>
      </c>
      <c r="U22" s="28">
        <v>40</v>
      </c>
      <c r="V22" s="25">
        <v>33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27</v>
      </c>
      <c r="C23" s="25">
        <f t="shared" si="21"/>
        <v>12</v>
      </c>
      <c r="D23" s="26">
        <f t="shared" si="21"/>
        <v>15</v>
      </c>
      <c r="E23" s="27">
        <f t="shared" si="0"/>
        <v>1</v>
      </c>
      <c r="F23" s="25">
        <v>0</v>
      </c>
      <c r="G23" s="26">
        <v>1</v>
      </c>
      <c r="H23" s="28">
        <f t="shared" si="16"/>
        <v>6</v>
      </c>
      <c r="I23" s="25">
        <v>3</v>
      </c>
      <c r="J23" s="26">
        <v>3</v>
      </c>
      <c r="K23" s="27">
        <f t="shared" si="22"/>
        <v>1</v>
      </c>
      <c r="L23" s="25">
        <v>1</v>
      </c>
      <c r="M23" s="25">
        <v>0</v>
      </c>
      <c r="N23" s="25">
        <f t="shared" si="17"/>
        <v>4</v>
      </c>
      <c r="O23" s="25">
        <v>3</v>
      </c>
      <c r="P23" s="25">
        <v>1</v>
      </c>
      <c r="Q23" s="32">
        <f t="shared" si="18"/>
        <v>0</v>
      </c>
      <c r="R23" s="25">
        <v>0</v>
      </c>
      <c r="S23" s="25">
        <v>0</v>
      </c>
      <c r="T23" s="25">
        <f t="shared" si="8"/>
        <v>24</v>
      </c>
      <c r="U23" s="28">
        <v>20</v>
      </c>
      <c r="V23" s="25">
        <v>4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0"/>
        <v>32</v>
      </c>
      <c r="C24" s="25">
        <f t="shared" si="21"/>
        <v>17</v>
      </c>
      <c r="D24" s="26">
        <f t="shared" si="21"/>
        <v>15</v>
      </c>
      <c r="E24" s="27">
        <f t="shared" si="0"/>
        <v>1</v>
      </c>
      <c r="F24" s="25">
        <v>0</v>
      </c>
      <c r="G24" s="26">
        <v>1</v>
      </c>
      <c r="H24" s="28">
        <f t="shared" si="16"/>
        <v>8</v>
      </c>
      <c r="I24" s="25">
        <v>6</v>
      </c>
      <c r="J24" s="26">
        <v>2</v>
      </c>
      <c r="K24" s="27">
        <f t="shared" si="22"/>
        <v>0</v>
      </c>
      <c r="L24" s="25">
        <v>0</v>
      </c>
      <c r="M24" s="25">
        <v>0</v>
      </c>
      <c r="N24" s="25">
        <f t="shared" si="17"/>
        <v>4</v>
      </c>
      <c r="O24" s="25">
        <v>1</v>
      </c>
      <c r="P24" s="25">
        <v>3</v>
      </c>
      <c r="Q24" s="32">
        <f t="shared" si="18"/>
        <v>0</v>
      </c>
      <c r="R24" s="25">
        <v>0</v>
      </c>
      <c r="S24" s="25">
        <v>0</v>
      </c>
      <c r="T24" s="25">
        <f t="shared" si="8"/>
        <v>20</v>
      </c>
      <c r="U24" s="28">
        <v>7</v>
      </c>
      <c r="V24" s="25">
        <v>13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0"/>
        <v>31</v>
      </c>
      <c r="C25" s="25">
        <f t="shared" si="21"/>
        <v>15</v>
      </c>
      <c r="D25" s="26">
        <f t="shared" si="21"/>
        <v>16</v>
      </c>
      <c r="E25" s="27">
        <f t="shared" si="0"/>
        <v>1</v>
      </c>
      <c r="F25" s="25">
        <v>0</v>
      </c>
      <c r="G25" s="26">
        <v>1</v>
      </c>
      <c r="H25" s="28">
        <f t="shared" si="16"/>
        <v>1</v>
      </c>
      <c r="I25" s="25">
        <v>0</v>
      </c>
      <c r="J25" s="26">
        <v>1</v>
      </c>
      <c r="K25" s="27">
        <f t="shared" si="22"/>
        <v>0</v>
      </c>
      <c r="L25" s="25">
        <v>0</v>
      </c>
      <c r="M25" s="25">
        <v>0</v>
      </c>
      <c r="N25" s="25">
        <f t="shared" si="17"/>
        <v>3</v>
      </c>
      <c r="O25" s="25">
        <v>2</v>
      </c>
      <c r="P25" s="25">
        <v>1</v>
      </c>
      <c r="Q25" s="32">
        <f t="shared" si="18"/>
        <v>0</v>
      </c>
      <c r="R25" s="25">
        <v>0</v>
      </c>
      <c r="S25" s="25">
        <v>0</v>
      </c>
      <c r="T25" s="25">
        <f t="shared" si="8"/>
        <v>19</v>
      </c>
      <c r="U25" s="28">
        <v>13</v>
      </c>
      <c r="V25" s="25">
        <v>6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176</v>
      </c>
      <c r="C26" s="111">
        <f>SUM(C19:C25)</f>
        <v>90</v>
      </c>
      <c r="D26" s="111">
        <f>SUM(D19:D25)</f>
        <v>86</v>
      </c>
      <c r="E26" s="110">
        <f t="shared" ref="E26:Y26" si="23">SUM(E19:E25)</f>
        <v>7</v>
      </c>
      <c r="F26" s="111">
        <f t="shared" si="23"/>
        <v>2</v>
      </c>
      <c r="G26" s="111">
        <f t="shared" si="23"/>
        <v>5</v>
      </c>
      <c r="H26" s="110">
        <f t="shared" si="23"/>
        <v>33</v>
      </c>
      <c r="I26" s="111">
        <f t="shared" si="23"/>
        <v>20</v>
      </c>
      <c r="J26" s="111">
        <f t="shared" si="23"/>
        <v>13</v>
      </c>
      <c r="K26" s="110">
        <f t="shared" si="23"/>
        <v>4</v>
      </c>
      <c r="L26" s="111">
        <f t="shared" si="23"/>
        <v>2</v>
      </c>
      <c r="M26" s="111">
        <f t="shared" si="23"/>
        <v>2</v>
      </c>
      <c r="N26" s="110">
        <f>SUM(N19:N25)</f>
        <v>32</v>
      </c>
      <c r="O26" s="111">
        <f t="shared" si="23"/>
        <v>18</v>
      </c>
      <c r="P26" s="111">
        <f t="shared" si="23"/>
        <v>14</v>
      </c>
      <c r="Q26" s="110">
        <f t="shared" si="23"/>
        <v>0</v>
      </c>
      <c r="R26" s="111">
        <f t="shared" si="23"/>
        <v>0</v>
      </c>
      <c r="S26" s="111">
        <f t="shared" si="23"/>
        <v>0</v>
      </c>
      <c r="T26" s="110">
        <f t="shared" si="23"/>
        <v>536</v>
      </c>
      <c r="U26" s="111">
        <f t="shared" si="23"/>
        <v>265</v>
      </c>
      <c r="V26" s="111">
        <f t="shared" si="23"/>
        <v>271</v>
      </c>
      <c r="W26" s="110">
        <f t="shared" si="23"/>
        <v>0</v>
      </c>
      <c r="X26" s="111">
        <f t="shared" si="23"/>
        <v>0</v>
      </c>
      <c r="Y26" s="111">
        <f t="shared" si="23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4">SUM(C27:D27)</f>
        <v>24</v>
      </c>
      <c r="C27" s="25">
        <f>SUM(C25,F27,I27)-SUM(L27,O27,R27)</f>
        <v>12</v>
      </c>
      <c r="D27" s="26">
        <f>SUM(D25,G27,J27)-SUM(M27,P27,S27)</f>
        <v>12</v>
      </c>
      <c r="E27" s="27">
        <f t="shared" si="0"/>
        <v>1</v>
      </c>
      <c r="F27" s="25">
        <v>1</v>
      </c>
      <c r="G27" s="26">
        <v>0</v>
      </c>
      <c r="H27" s="28">
        <f t="shared" ref="H27:H33" si="25">SUM(I27:J27)</f>
        <v>2</v>
      </c>
      <c r="I27" s="25">
        <v>0</v>
      </c>
      <c r="J27" s="26">
        <v>2</v>
      </c>
      <c r="K27" s="27">
        <f t="shared" si="22"/>
        <v>1</v>
      </c>
      <c r="L27" s="25">
        <v>1</v>
      </c>
      <c r="M27" s="25">
        <v>0</v>
      </c>
      <c r="N27" s="25">
        <f t="shared" si="17"/>
        <v>9</v>
      </c>
      <c r="O27" s="25">
        <v>3</v>
      </c>
      <c r="P27" s="25">
        <v>6</v>
      </c>
      <c r="Q27" s="32">
        <f>SUM(R27:S27)</f>
        <v>0</v>
      </c>
      <c r="R27" s="25">
        <v>0</v>
      </c>
      <c r="S27" s="25">
        <v>0</v>
      </c>
      <c r="T27" s="25">
        <f t="shared" si="8"/>
        <v>62</v>
      </c>
      <c r="U27" s="28">
        <v>26</v>
      </c>
      <c r="V27" s="25">
        <v>36</v>
      </c>
      <c r="W27" s="29">
        <f t="shared" ref="W27:W33" si="26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61"/>
    </row>
    <row r="28" spans="1:28" s="2" customFormat="1" ht="15.95" customHeight="1">
      <c r="A28" s="134">
        <v>19</v>
      </c>
      <c r="B28" s="25">
        <f t="shared" si="24"/>
        <v>23</v>
      </c>
      <c r="C28" s="25">
        <f t="shared" ref="C28:D33" si="27">SUM(C27,F28,I28)-SUM(L28,O28,R28)</f>
        <v>13</v>
      </c>
      <c r="D28" s="26">
        <f t="shared" si="27"/>
        <v>10</v>
      </c>
      <c r="E28" s="27">
        <f t="shared" si="0"/>
        <v>0</v>
      </c>
      <c r="F28" s="25">
        <v>0</v>
      </c>
      <c r="G28" s="26">
        <v>0</v>
      </c>
      <c r="H28" s="28">
        <f t="shared" si="25"/>
        <v>4</v>
      </c>
      <c r="I28" s="25">
        <v>3</v>
      </c>
      <c r="J28" s="26">
        <v>1</v>
      </c>
      <c r="K28" s="27">
        <f t="shared" si="22"/>
        <v>0</v>
      </c>
      <c r="L28" s="25">
        <v>0</v>
      </c>
      <c r="M28" s="26">
        <v>0</v>
      </c>
      <c r="N28" s="25">
        <f t="shared" si="17"/>
        <v>5</v>
      </c>
      <c r="O28" s="25">
        <v>2</v>
      </c>
      <c r="P28" s="26">
        <v>3</v>
      </c>
      <c r="Q28" s="27">
        <f>SUM(R28:S28)</f>
        <v>0</v>
      </c>
      <c r="R28" s="25">
        <v>0</v>
      </c>
      <c r="S28" s="26">
        <v>0</v>
      </c>
      <c r="T28" s="25">
        <f t="shared" si="8"/>
        <v>208</v>
      </c>
      <c r="U28" s="25">
        <v>29</v>
      </c>
      <c r="V28" s="26">
        <v>179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4"/>
        <v>29</v>
      </c>
      <c r="C29" s="25">
        <f t="shared" si="27"/>
        <v>15</v>
      </c>
      <c r="D29" s="26">
        <f t="shared" si="27"/>
        <v>14</v>
      </c>
      <c r="E29" s="27">
        <f t="shared" si="0"/>
        <v>0</v>
      </c>
      <c r="F29" s="25">
        <v>0</v>
      </c>
      <c r="G29" s="26">
        <v>0</v>
      </c>
      <c r="H29" s="28">
        <f t="shared" si="25"/>
        <v>9</v>
      </c>
      <c r="I29" s="25">
        <v>4</v>
      </c>
      <c r="J29" s="26">
        <v>5</v>
      </c>
      <c r="K29" s="27">
        <f t="shared" si="22"/>
        <v>0</v>
      </c>
      <c r="L29" s="25">
        <v>0</v>
      </c>
      <c r="M29" s="25">
        <v>0</v>
      </c>
      <c r="N29" s="25">
        <f t="shared" si="17"/>
        <v>3</v>
      </c>
      <c r="O29" s="25">
        <v>2</v>
      </c>
      <c r="P29" s="26">
        <v>1</v>
      </c>
      <c r="Q29" s="31">
        <v>0</v>
      </c>
      <c r="R29" s="25">
        <v>0</v>
      </c>
      <c r="S29" s="25">
        <v>0</v>
      </c>
      <c r="T29" s="25">
        <f t="shared" si="8"/>
        <v>133</v>
      </c>
      <c r="U29" s="25">
        <v>129</v>
      </c>
      <c r="V29" s="26">
        <v>4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4"/>
        <v>27</v>
      </c>
      <c r="C30" s="25">
        <f t="shared" si="27"/>
        <v>14</v>
      </c>
      <c r="D30" s="26">
        <f t="shared" si="27"/>
        <v>13</v>
      </c>
      <c r="E30" s="27">
        <f t="shared" si="0"/>
        <v>1</v>
      </c>
      <c r="F30" s="25">
        <v>0</v>
      </c>
      <c r="G30" s="26">
        <v>1</v>
      </c>
      <c r="H30" s="28">
        <f t="shared" si="25"/>
        <v>1</v>
      </c>
      <c r="I30" s="25">
        <v>0</v>
      </c>
      <c r="J30" s="26">
        <v>1</v>
      </c>
      <c r="K30" s="27">
        <f t="shared" si="22"/>
        <v>1</v>
      </c>
      <c r="L30" s="25">
        <v>0</v>
      </c>
      <c r="M30" s="25">
        <v>1</v>
      </c>
      <c r="N30" s="25">
        <f t="shared" si="17"/>
        <v>3</v>
      </c>
      <c r="O30" s="25">
        <v>1</v>
      </c>
      <c r="P30" s="26">
        <v>2</v>
      </c>
      <c r="Q30" s="31">
        <f>SUM(R30:S30)</f>
        <v>0</v>
      </c>
      <c r="R30" s="25">
        <v>0</v>
      </c>
      <c r="S30" s="25">
        <v>0</v>
      </c>
      <c r="T30" s="25">
        <f t="shared" si="8"/>
        <v>46</v>
      </c>
      <c r="U30" s="25">
        <v>6</v>
      </c>
      <c r="V30" s="26">
        <v>40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4"/>
        <v>22</v>
      </c>
      <c r="C31" s="25">
        <f t="shared" si="27"/>
        <v>12</v>
      </c>
      <c r="D31" s="26">
        <f t="shared" si="27"/>
        <v>10</v>
      </c>
      <c r="E31" s="27">
        <f>SUM(F31:G31)</f>
        <v>0</v>
      </c>
      <c r="F31" s="25">
        <v>0</v>
      </c>
      <c r="G31" s="26">
        <v>0</v>
      </c>
      <c r="H31" s="28">
        <f t="shared" si="25"/>
        <v>1</v>
      </c>
      <c r="I31" s="25">
        <v>0</v>
      </c>
      <c r="J31" s="26">
        <v>1</v>
      </c>
      <c r="K31" s="27">
        <f>SUM(L31:M31)</f>
        <v>0</v>
      </c>
      <c r="L31" s="25">
        <v>0</v>
      </c>
      <c r="M31" s="25">
        <v>0</v>
      </c>
      <c r="N31" s="25">
        <f>SUM(O31:P31)</f>
        <v>6</v>
      </c>
      <c r="O31" s="25">
        <v>2</v>
      </c>
      <c r="P31" s="26">
        <v>4</v>
      </c>
      <c r="Q31" s="31">
        <f>SUM(R31:S31)</f>
        <v>0</v>
      </c>
      <c r="R31" s="25">
        <v>0</v>
      </c>
      <c r="S31" s="25">
        <v>0</v>
      </c>
      <c r="T31" s="25">
        <f>SUM(U31:V31)</f>
        <v>51</v>
      </c>
      <c r="U31" s="25">
        <v>24</v>
      </c>
      <c r="V31" s="26">
        <v>27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4"/>
        <v>21</v>
      </c>
      <c r="C32" s="25">
        <f t="shared" si="27"/>
        <v>10</v>
      </c>
      <c r="D32" s="26">
        <f t="shared" si="27"/>
        <v>11</v>
      </c>
      <c r="E32" s="27">
        <f>SUM(F32:G32)</f>
        <v>0</v>
      </c>
      <c r="F32" s="25">
        <v>0</v>
      </c>
      <c r="G32" s="26">
        <v>0</v>
      </c>
      <c r="H32" s="28">
        <f t="shared" si="25"/>
        <v>1</v>
      </c>
      <c r="I32" s="25">
        <v>0</v>
      </c>
      <c r="J32" s="26">
        <v>1</v>
      </c>
      <c r="K32" s="27">
        <f>SUM(L32:M32)</f>
        <v>1</v>
      </c>
      <c r="L32" s="25">
        <v>1</v>
      </c>
      <c r="M32" s="25">
        <v>0</v>
      </c>
      <c r="N32" s="25">
        <f>SUM(O32:P32)</f>
        <v>1</v>
      </c>
      <c r="O32" s="25">
        <v>1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10</v>
      </c>
      <c r="U32" s="25">
        <v>10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4"/>
        <v>26</v>
      </c>
      <c r="C33" s="25">
        <f t="shared" si="27"/>
        <v>12</v>
      </c>
      <c r="D33" s="26">
        <f t="shared" si="27"/>
        <v>14</v>
      </c>
      <c r="E33" s="27">
        <f>SUM(F33:G33)</f>
        <v>0</v>
      </c>
      <c r="F33" s="25">
        <v>0</v>
      </c>
      <c r="G33" s="26">
        <v>0</v>
      </c>
      <c r="H33" s="28">
        <f t="shared" si="25"/>
        <v>5</v>
      </c>
      <c r="I33" s="25">
        <v>2</v>
      </c>
      <c r="J33" s="26">
        <v>3</v>
      </c>
      <c r="K33" s="27">
        <f>SUM(L33:M33)</f>
        <v>0</v>
      </c>
      <c r="L33" s="25">
        <v>0</v>
      </c>
      <c r="M33" s="25">
        <v>0</v>
      </c>
      <c r="N33" s="25">
        <f>SUM(O33:P33)</f>
        <v>0</v>
      </c>
      <c r="O33" s="25">
        <v>0</v>
      </c>
      <c r="P33" s="26">
        <v>0</v>
      </c>
      <c r="Q33" s="31"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26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8">SUM(B27:B33)</f>
        <v>172</v>
      </c>
      <c r="C34" s="110">
        <f t="shared" si="28"/>
        <v>88</v>
      </c>
      <c r="D34" s="110">
        <f t="shared" si="28"/>
        <v>84</v>
      </c>
      <c r="E34" s="110">
        <f t="shared" si="28"/>
        <v>2</v>
      </c>
      <c r="F34" s="111">
        <f t="shared" si="28"/>
        <v>1</v>
      </c>
      <c r="G34" s="111">
        <f t="shared" si="28"/>
        <v>1</v>
      </c>
      <c r="H34" s="110">
        <f t="shared" si="28"/>
        <v>23</v>
      </c>
      <c r="I34" s="111">
        <f t="shared" si="28"/>
        <v>9</v>
      </c>
      <c r="J34" s="111">
        <f t="shared" si="28"/>
        <v>14</v>
      </c>
      <c r="K34" s="110">
        <f t="shared" si="28"/>
        <v>3</v>
      </c>
      <c r="L34" s="111">
        <f t="shared" si="28"/>
        <v>2</v>
      </c>
      <c r="M34" s="111">
        <f t="shared" si="28"/>
        <v>1</v>
      </c>
      <c r="N34" s="110">
        <f t="shared" si="28"/>
        <v>27</v>
      </c>
      <c r="O34" s="111">
        <f t="shared" si="28"/>
        <v>11</v>
      </c>
      <c r="P34" s="111">
        <f t="shared" si="28"/>
        <v>16</v>
      </c>
      <c r="Q34" s="110">
        <f t="shared" si="28"/>
        <v>0</v>
      </c>
      <c r="R34" s="111">
        <f t="shared" si="28"/>
        <v>0</v>
      </c>
      <c r="S34" s="111">
        <f t="shared" si="28"/>
        <v>0</v>
      </c>
      <c r="T34" s="110">
        <f t="shared" si="28"/>
        <v>510</v>
      </c>
      <c r="U34" s="111">
        <f t="shared" si="28"/>
        <v>224</v>
      </c>
      <c r="V34" s="111">
        <f t="shared" si="28"/>
        <v>286</v>
      </c>
      <c r="W34" s="110">
        <f t="shared" si="28"/>
        <v>0</v>
      </c>
      <c r="X34" s="111">
        <f t="shared" si="28"/>
        <v>0</v>
      </c>
      <c r="Y34" s="111">
        <f t="shared" si="28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29">SUM(C35:D35)</f>
        <v>17</v>
      </c>
      <c r="C35" s="25">
        <f>SUM(C33,F35,I35)-SUM(L35,O35,R35)</f>
        <v>8</v>
      </c>
      <c r="D35" s="26">
        <f>SUM(D33,G35,J35)-SUM(M35,P35,S35)</f>
        <v>9</v>
      </c>
      <c r="E35" s="27">
        <f t="shared" ref="E35:E41" si="30">SUM(F35:G35)</f>
        <v>1</v>
      </c>
      <c r="F35" s="25">
        <v>1</v>
      </c>
      <c r="G35" s="26">
        <v>0</v>
      </c>
      <c r="H35" s="28">
        <f t="shared" ref="H35:H39" si="31">SUM(I35:J35)</f>
        <v>3</v>
      </c>
      <c r="I35" s="25">
        <v>2</v>
      </c>
      <c r="J35" s="26">
        <v>1</v>
      </c>
      <c r="K35" s="27">
        <f t="shared" ref="K35:K41" si="32">SUM(L35:M35)</f>
        <v>1</v>
      </c>
      <c r="L35" s="25">
        <v>1</v>
      </c>
      <c r="M35" s="25">
        <v>0</v>
      </c>
      <c r="N35" s="25">
        <f t="shared" ref="N35:N41" si="33">SUM(O35:P35)</f>
        <v>12</v>
      </c>
      <c r="O35" s="25">
        <v>6</v>
      </c>
      <c r="P35" s="26">
        <v>6</v>
      </c>
      <c r="Q35" s="31">
        <f t="shared" ref="Q35:Q41" si="34">SUM(R35:S35)</f>
        <v>0</v>
      </c>
      <c r="R35" s="25">
        <v>0</v>
      </c>
      <c r="S35" s="25">
        <v>0</v>
      </c>
      <c r="T35" s="25">
        <f t="shared" ref="T35:T41" si="35">SUM(U35:V35)</f>
        <v>217</v>
      </c>
      <c r="U35" s="25">
        <v>126</v>
      </c>
      <c r="V35" s="26">
        <v>91</v>
      </c>
      <c r="W35" s="29">
        <f t="shared" ref="W35:W39" si="36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29"/>
        <v>24</v>
      </c>
      <c r="C36" s="25">
        <f t="shared" ref="C36:D39" si="37">SUM(C35,F36,I36)-SUM(L36,O36,R36)</f>
        <v>15</v>
      </c>
      <c r="D36" s="26">
        <f t="shared" si="37"/>
        <v>9</v>
      </c>
      <c r="E36" s="27">
        <f t="shared" si="30"/>
        <v>1</v>
      </c>
      <c r="F36" s="25">
        <v>1</v>
      </c>
      <c r="G36" s="26">
        <v>0</v>
      </c>
      <c r="H36" s="28">
        <f t="shared" si="31"/>
        <v>9</v>
      </c>
      <c r="I36" s="25">
        <v>7</v>
      </c>
      <c r="J36" s="26">
        <v>2</v>
      </c>
      <c r="K36" s="27">
        <f t="shared" si="32"/>
        <v>0</v>
      </c>
      <c r="L36" s="25">
        <v>0</v>
      </c>
      <c r="M36" s="25">
        <v>0</v>
      </c>
      <c r="N36" s="25">
        <f t="shared" si="33"/>
        <v>3</v>
      </c>
      <c r="O36" s="25">
        <v>1</v>
      </c>
      <c r="P36" s="26">
        <v>2</v>
      </c>
      <c r="Q36" s="31">
        <f t="shared" si="34"/>
        <v>0</v>
      </c>
      <c r="R36" s="25">
        <v>0</v>
      </c>
      <c r="S36" s="25">
        <v>0</v>
      </c>
      <c r="T36" s="25">
        <f t="shared" si="35"/>
        <v>111</v>
      </c>
      <c r="U36" s="25">
        <v>39</v>
      </c>
      <c r="V36" s="26">
        <v>72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29"/>
        <v>22</v>
      </c>
      <c r="C37" s="25">
        <f t="shared" si="37"/>
        <v>12</v>
      </c>
      <c r="D37" s="26">
        <f t="shared" si="37"/>
        <v>10</v>
      </c>
      <c r="E37" s="27">
        <f t="shared" si="30"/>
        <v>0</v>
      </c>
      <c r="F37" s="25">
        <v>0</v>
      </c>
      <c r="G37" s="26">
        <v>0</v>
      </c>
      <c r="H37" s="28">
        <f t="shared" si="31"/>
        <v>2</v>
      </c>
      <c r="I37" s="25">
        <v>1</v>
      </c>
      <c r="J37" s="26">
        <v>1</v>
      </c>
      <c r="K37" s="27">
        <f t="shared" si="32"/>
        <v>0</v>
      </c>
      <c r="L37" s="25">
        <v>0</v>
      </c>
      <c r="M37" s="25">
        <v>0</v>
      </c>
      <c r="N37" s="25">
        <f t="shared" si="33"/>
        <v>4</v>
      </c>
      <c r="O37" s="25">
        <v>4</v>
      </c>
      <c r="P37" s="26">
        <v>0</v>
      </c>
      <c r="Q37" s="31">
        <f t="shared" si="34"/>
        <v>0</v>
      </c>
      <c r="R37" s="25">
        <v>0</v>
      </c>
      <c r="S37" s="25">
        <v>0</v>
      </c>
      <c r="T37" s="25">
        <f t="shared" si="35"/>
        <v>116</v>
      </c>
      <c r="U37" s="25">
        <v>0</v>
      </c>
      <c r="V37" s="26">
        <v>116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s="9" customFormat="1" ht="15.95" customHeight="1">
      <c r="A38" s="134">
        <v>28</v>
      </c>
      <c r="B38" s="25">
        <f t="shared" si="29"/>
        <v>27</v>
      </c>
      <c r="C38" s="25">
        <f t="shared" si="37"/>
        <v>16</v>
      </c>
      <c r="D38" s="26">
        <f t="shared" si="37"/>
        <v>11</v>
      </c>
      <c r="E38" s="27">
        <f t="shared" si="30"/>
        <v>1</v>
      </c>
      <c r="F38" s="25">
        <v>0</v>
      </c>
      <c r="G38" s="26">
        <v>1</v>
      </c>
      <c r="H38" s="28">
        <f t="shared" si="31"/>
        <v>6</v>
      </c>
      <c r="I38" s="25">
        <v>4</v>
      </c>
      <c r="J38" s="26">
        <v>2</v>
      </c>
      <c r="K38" s="27">
        <f t="shared" si="32"/>
        <v>1</v>
      </c>
      <c r="L38" s="25">
        <v>0</v>
      </c>
      <c r="M38" s="25">
        <v>1</v>
      </c>
      <c r="N38" s="25">
        <f t="shared" si="33"/>
        <v>1</v>
      </c>
      <c r="O38" s="25">
        <v>0</v>
      </c>
      <c r="P38" s="26">
        <v>1</v>
      </c>
      <c r="Q38" s="31">
        <f t="shared" si="34"/>
        <v>0</v>
      </c>
      <c r="R38" s="25">
        <v>0</v>
      </c>
      <c r="S38" s="25">
        <v>0</v>
      </c>
      <c r="T38" s="25">
        <f t="shared" si="35"/>
        <v>8</v>
      </c>
      <c r="U38" s="25">
        <v>0</v>
      </c>
      <c r="V38" s="26">
        <v>8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s="9" customFormat="1" ht="15.95" customHeight="1">
      <c r="A39" s="134">
        <v>29</v>
      </c>
      <c r="B39" s="25">
        <f t="shared" si="29"/>
        <v>23</v>
      </c>
      <c r="C39" s="25">
        <f t="shared" si="37"/>
        <v>15</v>
      </c>
      <c r="D39" s="26">
        <f t="shared" si="37"/>
        <v>8</v>
      </c>
      <c r="E39" s="27">
        <f t="shared" si="30"/>
        <v>0</v>
      </c>
      <c r="F39" s="25">
        <v>0</v>
      </c>
      <c r="G39" s="26">
        <v>0</v>
      </c>
      <c r="H39" s="28">
        <f t="shared" si="31"/>
        <v>6</v>
      </c>
      <c r="I39" s="25">
        <v>6</v>
      </c>
      <c r="J39" s="26">
        <v>0</v>
      </c>
      <c r="K39" s="27">
        <f t="shared" si="32"/>
        <v>0</v>
      </c>
      <c r="L39" s="25">
        <v>0</v>
      </c>
      <c r="M39" s="25">
        <v>0</v>
      </c>
      <c r="N39" s="25">
        <f t="shared" si="33"/>
        <v>10</v>
      </c>
      <c r="O39" s="25">
        <v>7</v>
      </c>
      <c r="P39" s="26">
        <v>3</v>
      </c>
      <c r="Q39" s="31">
        <f t="shared" si="34"/>
        <v>0</v>
      </c>
      <c r="R39" s="25">
        <v>0</v>
      </c>
      <c r="S39" s="25">
        <v>0</v>
      </c>
      <c r="T39" s="25">
        <f t="shared" si="35"/>
        <v>135</v>
      </c>
      <c r="U39" s="25">
        <v>76</v>
      </c>
      <c r="V39" s="26">
        <v>59</v>
      </c>
      <c r="W39" s="29">
        <f t="shared" si="36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s="9" customFormat="1" ht="15.95" customHeight="1">
      <c r="A40" s="134">
        <v>30</v>
      </c>
      <c r="B40" s="25">
        <f t="shared" ref="B40:B41" si="38">SUM(C40:D40)</f>
        <v>21</v>
      </c>
      <c r="C40" s="25">
        <f t="shared" ref="C40:C41" si="39">SUM(C39,F40,I40)-SUM(L40,O40,R40)</f>
        <v>14</v>
      </c>
      <c r="D40" s="26">
        <f t="shared" ref="D40:D41" si="40">SUM(D39,G40,J40)-SUM(M40,P40,S40)</f>
        <v>7</v>
      </c>
      <c r="E40" s="27">
        <f t="shared" si="30"/>
        <v>0</v>
      </c>
      <c r="F40" s="25">
        <v>0</v>
      </c>
      <c r="G40" s="26">
        <v>0</v>
      </c>
      <c r="H40" s="28">
        <f t="shared" ref="H40:H41" si="41">SUM(I40:J40)</f>
        <v>1</v>
      </c>
      <c r="I40" s="25">
        <v>1</v>
      </c>
      <c r="J40" s="26">
        <v>0</v>
      </c>
      <c r="K40" s="27">
        <f t="shared" si="32"/>
        <v>1</v>
      </c>
      <c r="L40" s="25">
        <v>0</v>
      </c>
      <c r="M40" s="25">
        <v>1</v>
      </c>
      <c r="N40" s="25">
        <f t="shared" si="33"/>
        <v>2</v>
      </c>
      <c r="O40" s="25">
        <v>2</v>
      </c>
      <c r="P40" s="26">
        <v>0</v>
      </c>
      <c r="Q40" s="31">
        <f t="shared" si="34"/>
        <v>0</v>
      </c>
      <c r="R40" s="25">
        <v>0</v>
      </c>
      <c r="S40" s="25">
        <v>0</v>
      </c>
      <c r="T40" s="25">
        <f t="shared" si="35"/>
        <v>3</v>
      </c>
      <c r="U40" s="25">
        <v>3</v>
      </c>
      <c r="V40" s="26">
        <v>0</v>
      </c>
      <c r="W40" s="29">
        <f t="shared" ref="W40:W41" si="42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s="9" customFormat="1" ht="15.95" customHeight="1" thickBot="1">
      <c r="A41" s="134">
        <v>31</v>
      </c>
      <c r="B41" s="25">
        <f t="shared" si="38"/>
        <v>24</v>
      </c>
      <c r="C41" s="25">
        <f t="shared" si="39"/>
        <v>16</v>
      </c>
      <c r="D41" s="26">
        <f t="shared" si="40"/>
        <v>8</v>
      </c>
      <c r="E41" s="27">
        <f t="shared" si="30"/>
        <v>1</v>
      </c>
      <c r="F41" s="25">
        <v>0</v>
      </c>
      <c r="G41" s="26">
        <v>1</v>
      </c>
      <c r="H41" s="28">
        <f t="shared" si="41"/>
        <v>2</v>
      </c>
      <c r="I41" s="25">
        <v>2</v>
      </c>
      <c r="J41" s="26">
        <v>0</v>
      </c>
      <c r="K41" s="27">
        <f t="shared" si="32"/>
        <v>0</v>
      </c>
      <c r="L41" s="25">
        <v>0</v>
      </c>
      <c r="M41" s="25">
        <v>0</v>
      </c>
      <c r="N41" s="25">
        <f t="shared" si="33"/>
        <v>0</v>
      </c>
      <c r="O41" s="25">
        <v>0</v>
      </c>
      <c r="P41" s="26">
        <v>0</v>
      </c>
      <c r="Q41" s="31">
        <f t="shared" si="34"/>
        <v>0</v>
      </c>
      <c r="R41" s="25">
        <v>0</v>
      </c>
      <c r="S41" s="25">
        <v>0</v>
      </c>
      <c r="T41" s="25">
        <f t="shared" si="35"/>
        <v>0</v>
      </c>
      <c r="U41" s="25">
        <v>0</v>
      </c>
      <c r="V41" s="26">
        <v>0</v>
      </c>
      <c r="W41" s="29">
        <f t="shared" si="42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s="9" customFormat="1" ht="15.95" customHeight="1" thickBot="1">
      <c r="A42" s="107"/>
      <c r="B42" s="110">
        <f t="shared" ref="B42:Y42" si="43">SUM(B35:B41)</f>
        <v>158</v>
      </c>
      <c r="C42" s="110">
        <f t="shared" si="43"/>
        <v>96</v>
      </c>
      <c r="D42" s="110">
        <f t="shared" si="43"/>
        <v>62</v>
      </c>
      <c r="E42" s="110">
        <f t="shared" si="43"/>
        <v>4</v>
      </c>
      <c r="F42" s="110">
        <f t="shared" si="43"/>
        <v>2</v>
      </c>
      <c r="G42" s="110">
        <f t="shared" si="43"/>
        <v>2</v>
      </c>
      <c r="H42" s="110">
        <f t="shared" si="43"/>
        <v>29</v>
      </c>
      <c r="I42" s="110">
        <f t="shared" si="43"/>
        <v>23</v>
      </c>
      <c r="J42" s="110">
        <f t="shared" si="43"/>
        <v>6</v>
      </c>
      <c r="K42" s="110">
        <f t="shared" si="43"/>
        <v>3</v>
      </c>
      <c r="L42" s="110">
        <f t="shared" si="43"/>
        <v>1</v>
      </c>
      <c r="M42" s="110">
        <f t="shared" si="43"/>
        <v>2</v>
      </c>
      <c r="N42" s="110">
        <f t="shared" si="43"/>
        <v>32</v>
      </c>
      <c r="O42" s="110">
        <f t="shared" si="43"/>
        <v>20</v>
      </c>
      <c r="P42" s="110">
        <f t="shared" si="43"/>
        <v>12</v>
      </c>
      <c r="Q42" s="110">
        <f t="shared" si="43"/>
        <v>0</v>
      </c>
      <c r="R42" s="110">
        <f t="shared" si="43"/>
        <v>0</v>
      </c>
      <c r="S42" s="110">
        <f t="shared" si="43"/>
        <v>0</v>
      </c>
      <c r="T42" s="110">
        <f t="shared" si="43"/>
        <v>590</v>
      </c>
      <c r="U42" s="110">
        <f t="shared" si="43"/>
        <v>244</v>
      </c>
      <c r="V42" s="110">
        <f t="shared" si="43"/>
        <v>346</v>
      </c>
      <c r="W42" s="110">
        <f t="shared" si="43"/>
        <v>0</v>
      </c>
      <c r="X42" s="110">
        <f t="shared" si="43"/>
        <v>0</v>
      </c>
      <c r="Y42" s="110">
        <f t="shared" si="43"/>
        <v>0</v>
      </c>
      <c r="Z42" s="110">
        <f>SUM(Z35:Z37)</f>
        <v>0</v>
      </c>
      <c r="AA42" s="110">
        <f>SUM(AA35:AA37)</f>
        <v>0</v>
      </c>
    </row>
    <row r="43" spans="1:28" s="9" customFormat="1" ht="15.95" customHeight="1" thickBot="1">
      <c r="A43" s="114"/>
      <c r="B43" s="211">
        <f>SUM(B10,B18,B26,B34,B42)</f>
        <v>789</v>
      </c>
      <c r="C43" s="211">
        <f t="shared" ref="C43:Y43" si="44">SUM(C10,C18,C26,C34,C42)</f>
        <v>451</v>
      </c>
      <c r="D43" s="211">
        <f t="shared" si="44"/>
        <v>338</v>
      </c>
      <c r="E43" s="211">
        <f t="shared" si="44"/>
        <v>18</v>
      </c>
      <c r="F43" s="211">
        <f t="shared" si="44"/>
        <v>9</v>
      </c>
      <c r="G43" s="211">
        <f t="shared" si="44"/>
        <v>9</v>
      </c>
      <c r="H43" s="211">
        <f t="shared" si="44"/>
        <v>132</v>
      </c>
      <c r="I43" s="211">
        <f t="shared" si="44"/>
        <v>80</v>
      </c>
      <c r="J43" s="211">
        <f t="shared" si="44"/>
        <v>52</v>
      </c>
      <c r="K43" s="211">
        <f t="shared" si="44"/>
        <v>14</v>
      </c>
      <c r="L43" s="211">
        <f t="shared" si="44"/>
        <v>8</v>
      </c>
      <c r="M43" s="211">
        <f t="shared" si="44"/>
        <v>6</v>
      </c>
      <c r="N43" s="211">
        <f t="shared" si="44"/>
        <v>137</v>
      </c>
      <c r="O43" s="211">
        <f t="shared" si="44"/>
        <v>81</v>
      </c>
      <c r="P43" s="211">
        <f t="shared" si="44"/>
        <v>56</v>
      </c>
      <c r="Q43" s="211">
        <f t="shared" si="44"/>
        <v>0</v>
      </c>
      <c r="R43" s="211">
        <f t="shared" si="44"/>
        <v>0</v>
      </c>
      <c r="S43" s="211">
        <f t="shared" si="44"/>
        <v>0</v>
      </c>
      <c r="T43" s="211">
        <f t="shared" si="44"/>
        <v>2322</v>
      </c>
      <c r="U43" s="211">
        <f t="shared" si="44"/>
        <v>1156</v>
      </c>
      <c r="V43" s="211">
        <f t="shared" si="44"/>
        <v>1166</v>
      </c>
      <c r="W43" s="211">
        <f t="shared" si="44"/>
        <v>0</v>
      </c>
      <c r="X43" s="211">
        <f t="shared" si="44"/>
        <v>0</v>
      </c>
      <c r="Y43" s="211">
        <f t="shared" si="44"/>
        <v>0</v>
      </c>
      <c r="Z43" s="212"/>
      <c r="AA43" s="213"/>
      <c r="AB43" s="111">
        <f>SUM(AB38:AB42)</f>
        <v>0</v>
      </c>
    </row>
    <row r="44" spans="1:28" ht="15.95" customHeight="1">
      <c r="N44" s="6">
        <f>SUM(AC7,E43,H43)-SUM(K43,N43,Q43)</f>
        <v>24</v>
      </c>
      <c r="T44" s="6"/>
    </row>
    <row r="45" spans="1:28" ht="15.95" customHeight="1">
      <c r="N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/>
  <dimension ref="A1:AC130"/>
  <sheetViews>
    <sheetView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F43" sqref="F4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70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21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14</v>
      </c>
    </row>
    <row r="7" spans="1:29" s="2" customFormat="1" ht="15.95" customHeight="1">
      <c r="A7" s="24">
        <v>1</v>
      </c>
      <c r="B7" s="25">
        <f>SUM(C7:D7)</f>
        <v>31</v>
      </c>
      <c r="C7" s="25">
        <f>SUM(AC5,F7,I7)-SUM(L7,O7,R7)</f>
        <v>18</v>
      </c>
      <c r="D7" s="25">
        <f>SUM(AC6,G7,J7)-SUM(M7,P7,S7)</f>
        <v>13</v>
      </c>
      <c r="E7" s="27">
        <f t="shared" ref="E7:E30" si="0">SUM(F7:G7)</f>
        <v>1</v>
      </c>
      <c r="F7" s="25">
        <v>1</v>
      </c>
      <c r="G7" s="26">
        <v>0</v>
      </c>
      <c r="H7" s="27">
        <f t="shared" ref="H7:H8" si="1">SUM(I7:J7)</f>
        <v>0</v>
      </c>
      <c r="I7" s="25">
        <v>0</v>
      </c>
      <c r="J7" s="26">
        <v>0</v>
      </c>
      <c r="K7" s="28">
        <f t="shared" ref="K7:K9" si="2">SUM(L7:M7)</f>
        <v>5</v>
      </c>
      <c r="L7" s="25">
        <v>4</v>
      </c>
      <c r="M7" s="25">
        <v>1</v>
      </c>
      <c r="N7" s="28">
        <f t="shared" ref="N7:N16" si="3">SUM(O7:P7)</f>
        <v>0</v>
      </c>
      <c r="O7" s="25">
        <v>0</v>
      </c>
      <c r="P7" s="25">
        <v>0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35</v>
      </c>
    </row>
    <row r="8" spans="1:29" s="2" customFormat="1" ht="15.95" customHeight="1">
      <c r="A8" s="24">
        <v>2</v>
      </c>
      <c r="B8" s="25">
        <f t="shared" ref="B8:B9" si="6">SUM(C8:D8)</f>
        <v>32</v>
      </c>
      <c r="C8" s="25">
        <f t="shared" ref="C8:D8" si="7">SUM(C7,F8,I8)-SUM(L8,O8,R8)</f>
        <v>19</v>
      </c>
      <c r="D8" s="26">
        <f t="shared" si="7"/>
        <v>13</v>
      </c>
      <c r="E8" s="27">
        <f t="shared" si="0"/>
        <v>3</v>
      </c>
      <c r="F8" s="25">
        <v>2</v>
      </c>
      <c r="G8" s="26">
        <v>1</v>
      </c>
      <c r="H8" s="27">
        <f t="shared" si="1"/>
        <v>0</v>
      </c>
      <c r="I8" s="25">
        <v>0</v>
      </c>
      <c r="J8" s="26">
        <v>0</v>
      </c>
      <c r="K8" s="28">
        <f t="shared" si="2"/>
        <v>2</v>
      </c>
      <c r="L8" s="25">
        <v>1</v>
      </c>
      <c r="M8" s="25">
        <v>1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32</v>
      </c>
      <c r="C9" s="25">
        <f>SUM(C8,F9,I9)-SUM(L9,O9,R9)</f>
        <v>19</v>
      </c>
      <c r="D9" s="25">
        <f>SUM(D8,G9,J9)-SUM(M9,P9,S9)</f>
        <v>13</v>
      </c>
      <c r="E9" s="27">
        <f t="shared" si="0"/>
        <v>4</v>
      </c>
      <c r="F9" s="25">
        <v>4</v>
      </c>
      <c r="G9" s="26">
        <v>0</v>
      </c>
      <c r="H9" s="27">
        <v>0</v>
      </c>
      <c r="I9" s="25">
        <v>0</v>
      </c>
      <c r="J9" s="26">
        <v>0</v>
      </c>
      <c r="K9" s="28">
        <f t="shared" si="2"/>
        <v>3</v>
      </c>
      <c r="L9" s="25">
        <v>3</v>
      </c>
      <c r="M9" s="25">
        <v>0</v>
      </c>
      <c r="N9" s="28">
        <f t="shared" si="3"/>
        <v>0</v>
      </c>
      <c r="O9" s="25">
        <v>0</v>
      </c>
      <c r="P9" s="25">
        <v>0</v>
      </c>
      <c r="Q9" s="31">
        <f t="shared" si="4"/>
        <v>1</v>
      </c>
      <c r="R9" s="25">
        <v>1</v>
      </c>
      <c r="S9" s="25">
        <v>0</v>
      </c>
      <c r="T9" s="29">
        <f t="shared" si="8"/>
        <v>5</v>
      </c>
      <c r="U9" s="28">
        <v>5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95</v>
      </c>
      <c r="C10" s="108">
        <f t="shared" si="9"/>
        <v>56</v>
      </c>
      <c r="D10" s="108">
        <f t="shared" si="9"/>
        <v>39</v>
      </c>
      <c r="E10" s="108">
        <f t="shared" si="9"/>
        <v>8</v>
      </c>
      <c r="F10" s="108">
        <f t="shared" si="9"/>
        <v>7</v>
      </c>
      <c r="G10" s="108">
        <f t="shared" si="9"/>
        <v>1</v>
      </c>
      <c r="H10" s="108">
        <f t="shared" si="9"/>
        <v>0</v>
      </c>
      <c r="I10" s="108">
        <f t="shared" si="9"/>
        <v>0</v>
      </c>
      <c r="J10" s="108">
        <f t="shared" si="9"/>
        <v>0</v>
      </c>
      <c r="K10" s="108">
        <f t="shared" si="9"/>
        <v>10</v>
      </c>
      <c r="L10" s="108">
        <f t="shared" si="9"/>
        <v>8</v>
      </c>
      <c r="M10" s="108">
        <f t="shared" si="9"/>
        <v>2</v>
      </c>
      <c r="N10" s="108">
        <f t="shared" si="9"/>
        <v>0</v>
      </c>
      <c r="O10" s="108">
        <f t="shared" si="9"/>
        <v>0</v>
      </c>
      <c r="P10" s="108">
        <f t="shared" si="9"/>
        <v>0</v>
      </c>
      <c r="Q10" s="108">
        <f t="shared" si="9"/>
        <v>1</v>
      </c>
      <c r="R10" s="108">
        <f t="shared" si="9"/>
        <v>1</v>
      </c>
      <c r="S10" s="108">
        <f t="shared" si="9"/>
        <v>0</v>
      </c>
      <c r="T10" s="108">
        <f t="shared" si="9"/>
        <v>5</v>
      </c>
      <c r="U10" s="108">
        <f t="shared" si="9"/>
        <v>5</v>
      </c>
      <c r="V10" s="108">
        <f t="shared" si="9"/>
        <v>0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36</v>
      </c>
      <c r="C11" s="25">
        <f>SUM(C9,F11,I11)-SUM(L11,O11,R11)</f>
        <v>20</v>
      </c>
      <c r="D11" s="25">
        <f>SUM(D9,G11,J11)-SUM(M11,P11,S11)</f>
        <v>16</v>
      </c>
      <c r="E11" s="27">
        <f t="shared" si="0"/>
        <v>8</v>
      </c>
      <c r="F11" s="25">
        <v>4</v>
      </c>
      <c r="G11" s="26">
        <v>4</v>
      </c>
      <c r="H11" s="27">
        <f t="shared" ref="H11:H17" si="11">SUM(I11:J11)</f>
        <v>0</v>
      </c>
      <c r="I11" s="25">
        <v>0</v>
      </c>
      <c r="J11" s="26">
        <v>0</v>
      </c>
      <c r="K11" s="28">
        <f t="shared" ref="K11:K17" si="12">SUM(L11:M11)</f>
        <v>4</v>
      </c>
      <c r="L11" s="25">
        <v>3</v>
      </c>
      <c r="M11" s="25">
        <v>1</v>
      </c>
      <c r="N11" s="25">
        <f t="shared" si="3"/>
        <v>0</v>
      </c>
      <c r="O11" s="25">
        <v>0</v>
      </c>
      <c r="P11" s="25">
        <v>0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33</v>
      </c>
      <c r="C12" s="25">
        <f t="shared" ref="C12:D17" si="15">SUM(C11,F12,I12)-SUM(L12,O12,R12)</f>
        <v>22</v>
      </c>
      <c r="D12" s="26">
        <f t="shared" si="15"/>
        <v>11</v>
      </c>
      <c r="E12" s="27">
        <f t="shared" si="0"/>
        <v>3</v>
      </c>
      <c r="F12" s="25">
        <v>3</v>
      </c>
      <c r="G12" s="26">
        <v>0</v>
      </c>
      <c r="H12" s="27">
        <f t="shared" si="11"/>
        <v>1</v>
      </c>
      <c r="I12" s="25">
        <v>1</v>
      </c>
      <c r="J12" s="26">
        <v>0</v>
      </c>
      <c r="K12" s="27">
        <f t="shared" si="12"/>
        <v>6</v>
      </c>
      <c r="L12" s="25">
        <v>1</v>
      </c>
      <c r="M12" s="25">
        <v>5</v>
      </c>
      <c r="N12" s="25">
        <f t="shared" si="3"/>
        <v>0</v>
      </c>
      <c r="O12" s="25">
        <v>0</v>
      </c>
      <c r="P12" s="25">
        <v>0</v>
      </c>
      <c r="Q12" s="31">
        <f t="shared" si="13"/>
        <v>1</v>
      </c>
      <c r="R12" s="25">
        <v>1</v>
      </c>
      <c r="S12" s="25">
        <v>0</v>
      </c>
      <c r="T12" s="29">
        <f t="shared" si="8"/>
        <v>1</v>
      </c>
      <c r="U12" s="28">
        <v>1</v>
      </c>
      <c r="V12" s="25">
        <v>0</v>
      </c>
      <c r="W12" s="29">
        <f>SUM(X12:Y12)</f>
        <v>1</v>
      </c>
      <c r="X12" s="28">
        <v>1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34</v>
      </c>
      <c r="C13" s="25">
        <f t="shared" si="15"/>
        <v>22</v>
      </c>
      <c r="D13" s="26">
        <f t="shared" si="15"/>
        <v>12</v>
      </c>
      <c r="E13" s="27">
        <f t="shared" si="0"/>
        <v>3</v>
      </c>
      <c r="F13" s="25">
        <v>2</v>
      </c>
      <c r="G13" s="26">
        <v>1</v>
      </c>
      <c r="H13" s="27">
        <f t="shared" si="11"/>
        <v>3</v>
      </c>
      <c r="I13" s="25">
        <v>2</v>
      </c>
      <c r="J13" s="26">
        <v>1</v>
      </c>
      <c r="K13" s="28">
        <f t="shared" si="12"/>
        <v>5</v>
      </c>
      <c r="L13" s="25">
        <v>4</v>
      </c>
      <c r="M13" s="25">
        <v>1</v>
      </c>
      <c r="N13" s="25">
        <f t="shared" si="3"/>
        <v>0</v>
      </c>
      <c r="O13" s="25">
        <v>0</v>
      </c>
      <c r="P13" s="25">
        <v>0</v>
      </c>
      <c r="Q13" s="31">
        <f t="shared" si="13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32</v>
      </c>
      <c r="C14" s="25">
        <f t="shared" si="15"/>
        <v>20</v>
      </c>
      <c r="D14" s="26">
        <f t="shared" si="15"/>
        <v>12</v>
      </c>
      <c r="E14" s="27">
        <f t="shared" si="0"/>
        <v>2</v>
      </c>
      <c r="F14" s="25">
        <v>1</v>
      </c>
      <c r="G14" s="26">
        <v>1</v>
      </c>
      <c r="H14" s="27">
        <f t="shared" si="11"/>
        <v>0</v>
      </c>
      <c r="I14" s="25">
        <v>0</v>
      </c>
      <c r="J14" s="26">
        <v>0</v>
      </c>
      <c r="K14" s="27">
        <f t="shared" si="12"/>
        <v>4</v>
      </c>
      <c r="L14" s="25">
        <v>3</v>
      </c>
      <c r="M14" s="25">
        <v>1</v>
      </c>
      <c r="N14" s="25">
        <f t="shared" si="3"/>
        <v>0</v>
      </c>
      <c r="O14" s="25">
        <v>0</v>
      </c>
      <c r="P14" s="25">
        <v>0</v>
      </c>
      <c r="Q14" s="31">
        <f t="shared" si="13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35</v>
      </c>
      <c r="C15" s="25">
        <f t="shared" si="15"/>
        <v>22</v>
      </c>
      <c r="D15" s="26">
        <f t="shared" si="15"/>
        <v>13</v>
      </c>
      <c r="E15" s="27">
        <f t="shared" si="0"/>
        <v>6</v>
      </c>
      <c r="F15" s="25">
        <v>4</v>
      </c>
      <c r="G15" s="26">
        <v>2</v>
      </c>
      <c r="H15" s="27">
        <f t="shared" si="11"/>
        <v>0</v>
      </c>
      <c r="I15" s="25">
        <v>0</v>
      </c>
      <c r="J15" s="26">
        <v>0</v>
      </c>
      <c r="K15" s="28">
        <f t="shared" si="12"/>
        <v>2</v>
      </c>
      <c r="L15" s="25">
        <v>2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3"/>
        <v>1</v>
      </c>
      <c r="R15" s="25">
        <v>0</v>
      </c>
      <c r="S15" s="25">
        <v>1</v>
      </c>
      <c r="T15" s="29">
        <f t="shared" si="8"/>
        <v>4</v>
      </c>
      <c r="U15" s="28">
        <v>0</v>
      </c>
      <c r="V15" s="25">
        <v>4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35</v>
      </c>
      <c r="C16" s="25">
        <f t="shared" si="15"/>
        <v>22</v>
      </c>
      <c r="D16" s="26">
        <f t="shared" si="15"/>
        <v>13</v>
      </c>
      <c r="E16" s="27">
        <f t="shared" si="0"/>
        <v>2</v>
      </c>
      <c r="F16" s="25">
        <v>1</v>
      </c>
      <c r="G16" s="26">
        <v>1</v>
      </c>
      <c r="H16" s="27">
        <f t="shared" si="11"/>
        <v>0</v>
      </c>
      <c r="I16" s="25">
        <v>0</v>
      </c>
      <c r="J16" s="26">
        <v>0</v>
      </c>
      <c r="K16" s="27">
        <f t="shared" si="12"/>
        <v>1</v>
      </c>
      <c r="L16" s="25">
        <v>1</v>
      </c>
      <c r="M16" s="25">
        <v>0</v>
      </c>
      <c r="N16" s="25">
        <f t="shared" si="3"/>
        <v>0</v>
      </c>
      <c r="O16" s="25">
        <v>0</v>
      </c>
      <c r="P16" s="25">
        <v>0</v>
      </c>
      <c r="Q16" s="31">
        <f t="shared" si="13"/>
        <v>1</v>
      </c>
      <c r="R16" s="25">
        <v>0</v>
      </c>
      <c r="S16" s="25">
        <v>1</v>
      </c>
      <c r="T16" s="29">
        <f t="shared" si="8"/>
        <v>1</v>
      </c>
      <c r="U16" s="28">
        <v>0</v>
      </c>
      <c r="V16" s="25">
        <v>1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34</v>
      </c>
      <c r="C17" s="25">
        <f t="shared" si="15"/>
        <v>19</v>
      </c>
      <c r="D17" s="26">
        <f t="shared" si="15"/>
        <v>15</v>
      </c>
      <c r="E17" s="27">
        <f>SUM(F17:G17)</f>
        <v>3</v>
      </c>
      <c r="F17" s="25">
        <v>0</v>
      </c>
      <c r="G17" s="26">
        <v>3</v>
      </c>
      <c r="H17" s="27">
        <f t="shared" si="11"/>
        <v>0</v>
      </c>
      <c r="I17" s="25">
        <v>0</v>
      </c>
      <c r="J17" s="26">
        <v>0</v>
      </c>
      <c r="K17" s="27">
        <f t="shared" si="12"/>
        <v>4</v>
      </c>
      <c r="L17" s="25">
        <v>3</v>
      </c>
      <c r="M17" s="25">
        <v>1</v>
      </c>
      <c r="N17" s="25">
        <f>SUM(O17:P17)</f>
        <v>0</v>
      </c>
      <c r="O17" s="25">
        <v>0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239</v>
      </c>
      <c r="C18" s="108">
        <f t="shared" si="16"/>
        <v>147</v>
      </c>
      <c r="D18" s="108">
        <f t="shared" si="16"/>
        <v>92</v>
      </c>
      <c r="E18" s="110">
        <f t="shared" si="16"/>
        <v>27</v>
      </c>
      <c r="F18" s="108">
        <f t="shared" si="16"/>
        <v>15</v>
      </c>
      <c r="G18" s="108">
        <f t="shared" si="16"/>
        <v>12</v>
      </c>
      <c r="H18" s="108">
        <f t="shared" si="16"/>
        <v>4</v>
      </c>
      <c r="I18" s="108">
        <f t="shared" si="16"/>
        <v>3</v>
      </c>
      <c r="J18" s="108">
        <f t="shared" si="16"/>
        <v>1</v>
      </c>
      <c r="K18" s="110">
        <f t="shared" si="16"/>
        <v>26</v>
      </c>
      <c r="L18" s="108">
        <f t="shared" si="16"/>
        <v>17</v>
      </c>
      <c r="M18" s="108">
        <f t="shared" si="16"/>
        <v>9</v>
      </c>
      <c r="N18" s="108">
        <f t="shared" si="16"/>
        <v>0</v>
      </c>
      <c r="O18" s="108">
        <f t="shared" si="16"/>
        <v>0</v>
      </c>
      <c r="P18" s="108">
        <f t="shared" si="16"/>
        <v>0</v>
      </c>
      <c r="Q18" s="108">
        <f>SUM(Q11:Q16)</f>
        <v>3</v>
      </c>
      <c r="R18" s="108">
        <f>SUM(R11:R17)</f>
        <v>1</v>
      </c>
      <c r="S18" s="108">
        <f>SUM(S11:S17)</f>
        <v>2</v>
      </c>
      <c r="T18" s="108">
        <f>SUM(T11:T17)</f>
        <v>6</v>
      </c>
      <c r="U18" s="108">
        <f>SUM(U11:U17)</f>
        <v>1</v>
      </c>
      <c r="V18" s="108">
        <f>SUM(V11:V17)</f>
        <v>5</v>
      </c>
      <c r="W18" s="108">
        <f>SUM(W11:W16)</f>
        <v>1</v>
      </c>
      <c r="X18" s="108">
        <f>SUM(X11:X17)</f>
        <v>1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35</v>
      </c>
      <c r="C19" s="25">
        <f>SUM(C17,F19,I19)-SUM(L19,O19,R19)</f>
        <v>19</v>
      </c>
      <c r="D19" s="26">
        <f>SUM(D17,G19,J19)-SUM(M19,P19,S19)</f>
        <v>16</v>
      </c>
      <c r="E19" s="27">
        <f t="shared" si="0"/>
        <v>2</v>
      </c>
      <c r="F19" s="25">
        <v>1</v>
      </c>
      <c r="G19" s="26">
        <v>1</v>
      </c>
      <c r="H19" s="27">
        <f t="shared" ref="H19:H25" si="17">SUM(I19:J19)</f>
        <v>0</v>
      </c>
      <c r="I19" s="25">
        <v>0</v>
      </c>
      <c r="J19" s="26">
        <v>0</v>
      </c>
      <c r="K19" s="27">
        <f>SUM(L19:M19)</f>
        <v>1</v>
      </c>
      <c r="L19" s="25">
        <v>1</v>
      </c>
      <c r="M19" s="25">
        <v>0</v>
      </c>
      <c r="N19" s="27">
        <f t="shared" ref="N19:N30" si="18">SUM(O19:P19)</f>
        <v>0</v>
      </c>
      <c r="O19" s="25">
        <v>0</v>
      </c>
      <c r="P19" s="25">
        <v>0</v>
      </c>
      <c r="Q19" s="31">
        <f t="shared" ref="Q19:Q25" si="19">SUM(R19:S19)</f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ref="W19:W25" si="20">SUM(X19:Y19)</f>
        <v>0</v>
      </c>
      <c r="X19" s="28"/>
      <c r="Y19" s="25"/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1">SUM(C20:D20)</f>
        <v>35</v>
      </c>
      <c r="C20" s="25">
        <f t="shared" ref="C20:D25" si="22">SUM(C19,F20,I20)-SUM(L20,O20,R20)</f>
        <v>21</v>
      </c>
      <c r="D20" s="26">
        <f t="shared" si="22"/>
        <v>14</v>
      </c>
      <c r="E20" s="27">
        <f t="shared" si="0"/>
        <v>6</v>
      </c>
      <c r="F20" s="25">
        <v>3</v>
      </c>
      <c r="G20" s="26">
        <v>3</v>
      </c>
      <c r="H20" s="27">
        <f t="shared" si="17"/>
        <v>0</v>
      </c>
      <c r="I20" s="25">
        <v>0</v>
      </c>
      <c r="J20" s="26">
        <v>0</v>
      </c>
      <c r="K20" s="27">
        <f>SUM(L20:M20)</f>
        <v>6</v>
      </c>
      <c r="L20" s="25">
        <v>1</v>
      </c>
      <c r="M20" s="25">
        <v>5</v>
      </c>
      <c r="N20" s="25">
        <f t="shared" si="18"/>
        <v>0</v>
      </c>
      <c r="O20" s="25">
        <v>0</v>
      </c>
      <c r="P20" s="25">
        <v>0</v>
      </c>
      <c r="Q20" s="31">
        <f t="shared" si="19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20"/>
        <v>0</v>
      </c>
      <c r="X20" s="28"/>
      <c r="Y20" s="25"/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1"/>
        <v>36</v>
      </c>
      <c r="C21" s="25">
        <f t="shared" si="22"/>
        <v>24</v>
      </c>
      <c r="D21" s="26">
        <f t="shared" si="22"/>
        <v>12</v>
      </c>
      <c r="E21" s="27">
        <f t="shared" si="0"/>
        <v>7</v>
      </c>
      <c r="F21" s="25">
        <v>5</v>
      </c>
      <c r="G21" s="26">
        <v>2</v>
      </c>
      <c r="H21" s="27">
        <f t="shared" si="17"/>
        <v>0</v>
      </c>
      <c r="I21" s="25">
        <v>0</v>
      </c>
      <c r="J21" s="26">
        <v>0</v>
      </c>
      <c r="K21" s="27">
        <f>SUM(L21:M21)</f>
        <v>4</v>
      </c>
      <c r="L21" s="25">
        <v>1</v>
      </c>
      <c r="M21" s="25">
        <v>3</v>
      </c>
      <c r="N21" s="25">
        <f t="shared" si="18"/>
        <v>0</v>
      </c>
      <c r="O21" s="25">
        <v>0</v>
      </c>
      <c r="P21" s="25">
        <v>0</v>
      </c>
      <c r="Q21" s="32">
        <f t="shared" si="19"/>
        <v>2</v>
      </c>
      <c r="R21" s="25">
        <v>1</v>
      </c>
      <c r="S21" s="25">
        <v>1</v>
      </c>
      <c r="T21" s="25">
        <f t="shared" si="8"/>
        <v>15</v>
      </c>
      <c r="U21" s="28">
        <v>2</v>
      </c>
      <c r="V21" s="25">
        <v>13</v>
      </c>
      <c r="W21" s="29">
        <f t="shared" si="20"/>
        <v>0</v>
      </c>
      <c r="X21" s="28"/>
      <c r="Y21" s="25"/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1"/>
        <v>38</v>
      </c>
      <c r="C22" s="25">
        <f t="shared" si="22"/>
        <v>26</v>
      </c>
      <c r="D22" s="26">
        <f t="shared" si="22"/>
        <v>12</v>
      </c>
      <c r="E22" s="27">
        <f t="shared" si="0"/>
        <v>5</v>
      </c>
      <c r="F22" s="25">
        <v>4</v>
      </c>
      <c r="G22" s="26">
        <v>1</v>
      </c>
      <c r="H22" s="27">
        <f t="shared" si="17"/>
        <v>0</v>
      </c>
      <c r="I22" s="25">
        <v>0</v>
      </c>
      <c r="J22" s="26">
        <v>0</v>
      </c>
      <c r="K22" s="27">
        <f t="shared" ref="K22:K30" si="23">SUM(L22:M22)</f>
        <v>2</v>
      </c>
      <c r="L22" s="25">
        <v>1</v>
      </c>
      <c r="M22" s="25">
        <v>1</v>
      </c>
      <c r="N22" s="25">
        <f t="shared" si="18"/>
        <v>0</v>
      </c>
      <c r="O22" s="25">
        <v>0</v>
      </c>
      <c r="P22" s="25">
        <v>0</v>
      </c>
      <c r="Q22" s="31">
        <f t="shared" si="19"/>
        <v>1</v>
      </c>
      <c r="R22" s="25">
        <v>1</v>
      </c>
      <c r="S22" s="25">
        <v>0</v>
      </c>
      <c r="T22" s="25">
        <f t="shared" si="8"/>
        <v>70</v>
      </c>
      <c r="U22" s="28">
        <v>70</v>
      </c>
      <c r="V22" s="25"/>
      <c r="W22" s="29">
        <f t="shared" si="20"/>
        <v>0</v>
      </c>
      <c r="X22" s="28"/>
      <c r="Y22" s="25"/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1"/>
        <v>41</v>
      </c>
      <c r="C23" s="25">
        <f t="shared" si="22"/>
        <v>27</v>
      </c>
      <c r="D23" s="26">
        <f t="shared" si="22"/>
        <v>14</v>
      </c>
      <c r="E23" s="27">
        <f t="shared" si="0"/>
        <v>3</v>
      </c>
      <c r="F23" s="25">
        <v>2</v>
      </c>
      <c r="G23" s="26">
        <v>1</v>
      </c>
      <c r="H23" s="28">
        <f t="shared" si="17"/>
        <v>1</v>
      </c>
      <c r="I23" s="25">
        <v>0</v>
      </c>
      <c r="J23" s="26">
        <v>1</v>
      </c>
      <c r="K23" s="27">
        <f t="shared" si="23"/>
        <v>1</v>
      </c>
      <c r="L23" s="25">
        <v>1</v>
      </c>
      <c r="M23" s="25">
        <v>0</v>
      </c>
      <c r="N23" s="25">
        <f t="shared" si="18"/>
        <v>0</v>
      </c>
      <c r="O23" s="25">
        <v>0</v>
      </c>
      <c r="P23" s="25">
        <v>0</v>
      </c>
      <c r="Q23" s="32">
        <f t="shared" si="19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20"/>
        <v>0</v>
      </c>
      <c r="X23" s="28"/>
      <c r="Y23" s="25"/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1"/>
        <v>41</v>
      </c>
      <c r="C24" s="25">
        <f t="shared" si="22"/>
        <v>28</v>
      </c>
      <c r="D24" s="26">
        <f t="shared" si="22"/>
        <v>13</v>
      </c>
      <c r="E24" s="27">
        <f t="shared" si="0"/>
        <v>3</v>
      </c>
      <c r="F24" s="25">
        <v>2</v>
      </c>
      <c r="G24" s="26">
        <v>1</v>
      </c>
      <c r="H24" s="28">
        <f t="shared" si="17"/>
        <v>2</v>
      </c>
      <c r="I24" s="25">
        <v>2</v>
      </c>
      <c r="J24" s="26">
        <v>0</v>
      </c>
      <c r="K24" s="27">
        <f t="shared" si="23"/>
        <v>4</v>
      </c>
      <c r="L24" s="25">
        <v>3</v>
      </c>
      <c r="M24" s="25">
        <v>1</v>
      </c>
      <c r="N24" s="25">
        <f t="shared" si="18"/>
        <v>0</v>
      </c>
      <c r="O24" s="25">
        <v>0</v>
      </c>
      <c r="P24" s="25">
        <v>0</v>
      </c>
      <c r="Q24" s="32">
        <f t="shared" si="19"/>
        <v>1</v>
      </c>
      <c r="R24" s="25">
        <v>0</v>
      </c>
      <c r="S24" s="25">
        <v>1</v>
      </c>
      <c r="T24" s="25">
        <f t="shared" si="8"/>
        <v>9</v>
      </c>
      <c r="U24" s="28">
        <v>0</v>
      </c>
      <c r="V24" s="25">
        <v>9</v>
      </c>
      <c r="W24" s="29">
        <f t="shared" si="20"/>
        <v>0</v>
      </c>
      <c r="X24" s="28"/>
      <c r="Y24" s="25"/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1"/>
        <v>41</v>
      </c>
      <c r="C25" s="25">
        <f t="shared" si="22"/>
        <v>29</v>
      </c>
      <c r="D25" s="26">
        <f t="shared" si="22"/>
        <v>12</v>
      </c>
      <c r="E25" s="27">
        <f t="shared" si="0"/>
        <v>3</v>
      </c>
      <c r="F25" s="25">
        <v>3</v>
      </c>
      <c r="G25" s="26">
        <v>0</v>
      </c>
      <c r="H25" s="28">
        <f t="shared" si="17"/>
        <v>1</v>
      </c>
      <c r="I25" s="25">
        <v>0</v>
      </c>
      <c r="J25" s="26">
        <v>1</v>
      </c>
      <c r="K25" s="27">
        <f t="shared" si="23"/>
        <v>3</v>
      </c>
      <c r="L25" s="25">
        <v>2</v>
      </c>
      <c r="M25" s="25">
        <v>1</v>
      </c>
      <c r="N25" s="25">
        <f t="shared" si="18"/>
        <v>0</v>
      </c>
      <c r="O25" s="25">
        <v>0</v>
      </c>
      <c r="P25" s="25">
        <v>0</v>
      </c>
      <c r="Q25" s="32">
        <f t="shared" si="19"/>
        <v>1</v>
      </c>
      <c r="R25" s="25">
        <v>0</v>
      </c>
      <c r="S25" s="25">
        <v>1</v>
      </c>
      <c r="T25" s="25">
        <f t="shared" si="8"/>
        <v>11</v>
      </c>
      <c r="U25" s="28">
        <v>0</v>
      </c>
      <c r="V25" s="25">
        <v>11</v>
      </c>
      <c r="W25" s="29">
        <f t="shared" si="20"/>
        <v>0</v>
      </c>
      <c r="X25" s="28"/>
      <c r="Y25" s="25"/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267</v>
      </c>
      <c r="C26" s="111">
        <f>SUM(C19:C25)</f>
        <v>174</v>
      </c>
      <c r="D26" s="111">
        <f>SUM(D19:D25)</f>
        <v>93</v>
      </c>
      <c r="E26" s="110">
        <f t="shared" ref="E26:Y26" si="24">SUM(E19:E25)</f>
        <v>29</v>
      </c>
      <c r="F26" s="111">
        <f t="shared" si="24"/>
        <v>20</v>
      </c>
      <c r="G26" s="111">
        <f t="shared" si="24"/>
        <v>9</v>
      </c>
      <c r="H26" s="110">
        <f t="shared" si="24"/>
        <v>4</v>
      </c>
      <c r="I26" s="111">
        <f t="shared" si="24"/>
        <v>2</v>
      </c>
      <c r="J26" s="111">
        <f t="shared" si="24"/>
        <v>2</v>
      </c>
      <c r="K26" s="110">
        <f t="shared" si="24"/>
        <v>21</v>
      </c>
      <c r="L26" s="111">
        <f t="shared" si="24"/>
        <v>10</v>
      </c>
      <c r="M26" s="111">
        <f t="shared" si="24"/>
        <v>11</v>
      </c>
      <c r="N26" s="110">
        <f>SUM(N19:N25)</f>
        <v>0</v>
      </c>
      <c r="O26" s="111">
        <f t="shared" si="24"/>
        <v>0</v>
      </c>
      <c r="P26" s="111">
        <f t="shared" si="24"/>
        <v>0</v>
      </c>
      <c r="Q26" s="110">
        <f t="shared" si="24"/>
        <v>5</v>
      </c>
      <c r="R26" s="111">
        <f t="shared" si="24"/>
        <v>2</v>
      </c>
      <c r="S26" s="111">
        <f t="shared" si="24"/>
        <v>3</v>
      </c>
      <c r="T26" s="110">
        <f t="shared" si="24"/>
        <v>105</v>
      </c>
      <c r="U26" s="111">
        <f t="shared" si="24"/>
        <v>72</v>
      </c>
      <c r="V26" s="111">
        <f t="shared" si="24"/>
        <v>33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38</v>
      </c>
      <c r="C27" s="25">
        <f>SUM(C25,F27,I27)-SUM(L27,O27,R27)</f>
        <v>29</v>
      </c>
      <c r="D27" s="26">
        <f>SUM(D25,G27,J27)-SUM(M27,P27,S27)</f>
        <v>9</v>
      </c>
      <c r="E27" s="27">
        <f t="shared" si="0"/>
        <v>2</v>
      </c>
      <c r="F27" s="25">
        <v>2</v>
      </c>
      <c r="G27" s="26">
        <v>0</v>
      </c>
      <c r="H27" s="28">
        <f t="shared" ref="H27:H33" si="26">SUM(I27:J27)</f>
        <v>1</v>
      </c>
      <c r="I27" s="25">
        <v>0</v>
      </c>
      <c r="J27" s="26">
        <v>1</v>
      </c>
      <c r="K27" s="27">
        <f t="shared" si="23"/>
        <v>5</v>
      </c>
      <c r="L27" s="25">
        <v>2</v>
      </c>
      <c r="M27" s="25">
        <v>3</v>
      </c>
      <c r="N27" s="25">
        <f t="shared" si="18"/>
        <v>0</v>
      </c>
      <c r="O27" s="25">
        <v>0</v>
      </c>
      <c r="P27" s="25">
        <v>0</v>
      </c>
      <c r="Q27" s="32">
        <f>SUM(R27:S27)</f>
        <v>1</v>
      </c>
      <c r="R27" s="25">
        <v>0</v>
      </c>
      <c r="S27" s="25">
        <v>1</v>
      </c>
      <c r="T27" s="25">
        <f t="shared" si="8"/>
        <v>7</v>
      </c>
      <c r="U27" s="28">
        <v>0</v>
      </c>
      <c r="V27" s="25">
        <v>7</v>
      </c>
      <c r="W27" s="29">
        <f t="shared" ref="W27:W33" si="27">SUM(X27:Y27)</f>
        <v>0</v>
      </c>
      <c r="X27" s="28"/>
      <c r="Y27" s="25"/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5"/>
        <v>39</v>
      </c>
      <c r="C28" s="25">
        <f t="shared" ref="C28:D33" si="28">SUM(C27,F28,I28)-SUM(L28,O28,R28)</f>
        <v>29</v>
      </c>
      <c r="D28" s="26">
        <f t="shared" si="28"/>
        <v>10</v>
      </c>
      <c r="E28" s="27">
        <f t="shared" si="0"/>
        <v>4</v>
      </c>
      <c r="F28" s="25">
        <v>3</v>
      </c>
      <c r="G28" s="26">
        <v>1</v>
      </c>
      <c r="H28" s="28">
        <f t="shared" si="26"/>
        <v>1</v>
      </c>
      <c r="I28" s="25">
        <v>1</v>
      </c>
      <c r="J28" s="26">
        <v>0</v>
      </c>
      <c r="K28" s="27">
        <f t="shared" si="23"/>
        <v>2</v>
      </c>
      <c r="L28" s="25">
        <v>2</v>
      </c>
      <c r="M28" s="26">
        <v>0</v>
      </c>
      <c r="N28" s="25">
        <v>0</v>
      </c>
      <c r="O28" s="25">
        <v>0</v>
      </c>
      <c r="P28" s="26">
        <v>0</v>
      </c>
      <c r="Q28" s="27">
        <f>SUM(R28:S28)</f>
        <v>2</v>
      </c>
      <c r="R28" s="25">
        <v>2</v>
      </c>
      <c r="S28" s="26">
        <v>0</v>
      </c>
      <c r="T28" s="25">
        <f t="shared" si="8"/>
        <v>53</v>
      </c>
      <c r="U28" s="25">
        <v>53</v>
      </c>
      <c r="V28" s="26">
        <v>0</v>
      </c>
      <c r="W28" s="243">
        <f t="shared" si="27"/>
        <v>0</v>
      </c>
      <c r="X28" s="194"/>
      <c r="Y28" s="195"/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5"/>
        <v>33</v>
      </c>
      <c r="C29" s="25">
        <f t="shared" si="28"/>
        <v>26</v>
      </c>
      <c r="D29" s="26">
        <f t="shared" si="28"/>
        <v>7</v>
      </c>
      <c r="E29" s="27">
        <f t="shared" si="0"/>
        <v>3</v>
      </c>
      <c r="F29" s="25">
        <v>2</v>
      </c>
      <c r="G29" s="26">
        <v>1</v>
      </c>
      <c r="H29" s="28">
        <f t="shared" si="26"/>
        <v>1</v>
      </c>
      <c r="I29" s="25">
        <v>1</v>
      </c>
      <c r="J29" s="26">
        <v>0</v>
      </c>
      <c r="K29" s="27">
        <f t="shared" si="23"/>
        <v>10</v>
      </c>
      <c r="L29" s="25">
        <v>6</v>
      </c>
      <c r="M29" s="25">
        <v>4</v>
      </c>
      <c r="N29" s="25">
        <f t="shared" si="18"/>
        <v>0</v>
      </c>
      <c r="O29" s="25">
        <v>0</v>
      </c>
      <c r="P29" s="26">
        <v>0</v>
      </c>
      <c r="Q29" s="31"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7"/>
        <v>0</v>
      </c>
      <c r="X29" s="28"/>
      <c r="Y29" s="25"/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34</v>
      </c>
      <c r="C30" s="25">
        <f t="shared" si="28"/>
        <v>25</v>
      </c>
      <c r="D30" s="26">
        <f t="shared" si="28"/>
        <v>9</v>
      </c>
      <c r="E30" s="27">
        <f t="shared" si="0"/>
        <v>5</v>
      </c>
      <c r="F30" s="25">
        <v>3</v>
      </c>
      <c r="G30" s="26">
        <v>2</v>
      </c>
      <c r="H30" s="28">
        <f t="shared" si="26"/>
        <v>0</v>
      </c>
      <c r="I30" s="25">
        <v>0</v>
      </c>
      <c r="J30" s="26">
        <v>0</v>
      </c>
      <c r="K30" s="27">
        <f t="shared" si="23"/>
        <v>3</v>
      </c>
      <c r="L30" s="25">
        <v>3</v>
      </c>
      <c r="M30" s="25">
        <v>0</v>
      </c>
      <c r="N30" s="25">
        <f t="shared" si="18"/>
        <v>0</v>
      </c>
      <c r="O30" s="25">
        <v>0</v>
      </c>
      <c r="P30" s="26">
        <v>0</v>
      </c>
      <c r="Q30" s="31">
        <f>SUM(R30:S30)</f>
        <v>1</v>
      </c>
      <c r="R30" s="25">
        <v>1</v>
      </c>
      <c r="S30" s="25">
        <v>0</v>
      </c>
      <c r="T30" s="25">
        <f t="shared" si="8"/>
        <v>5</v>
      </c>
      <c r="U30" s="25">
        <v>5</v>
      </c>
      <c r="V30" s="26">
        <v>0</v>
      </c>
      <c r="W30" s="29">
        <f t="shared" si="27"/>
        <v>0</v>
      </c>
      <c r="X30" s="28"/>
      <c r="Y30" s="25"/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33</v>
      </c>
      <c r="C31" s="25">
        <f t="shared" si="28"/>
        <v>25</v>
      </c>
      <c r="D31" s="26">
        <f t="shared" si="28"/>
        <v>8</v>
      </c>
      <c r="E31" s="27">
        <f>SUM(F31:G31)</f>
        <v>0</v>
      </c>
      <c r="F31" s="25">
        <v>0</v>
      </c>
      <c r="G31" s="26">
        <v>0</v>
      </c>
      <c r="H31" s="28">
        <f t="shared" si="26"/>
        <v>1</v>
      </c>
      <c r="I31" s="25">
        <v>1</v>
      </c>
      <c r="J31" s="26">
        <v>0</v>
      </c>
      <c r="K31" s="27">
        <f>SUM(L31:M31)</f>
        <v>2</v>
      </c>
      <c r="L31" s="25">
        <v>1</v>
      </c>
      <c r="M31" s="25">
        <v>1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7"/>
        <v>0</v>
      </c>
      <c r="X31" s="28"/>
      <c r="Y31" s="25"/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5"/>
        <v>35</v>
      </c>
      <c r="C32" s="25">
        <f t="shared" si="28"/>
        <v>26</v>
      </c>
      <c r="D32" s="26">
        <f t="shared" si="28"/>
        <v>9</v>
      </c>
      <c r="E32" s="27">
        <f>SUM(F32:G32)</f>
        <v>4</v>
      </c>
      <c r="F32" s="25">
        <v>3</v>
      </c>
      <c r="G32" s="26">
        <v>1</v>
      </c>
      <c r="H32" s="28">
        <f t="shared" si="26"/>
        <v>0</v>
      </c>
      <c r="I32" s="25">
        <v>0</v>
      </c>
      <c r="J32" s="26">
        <v>0</v>
      </c>
      <c r="K32" s="27">
        <f>SUM(L32:M32)</f>
        <v>1</v>
      </c>
      <c r="L32" s="25">
        <v>1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1</v>
      </c>
      <c r="R32" s="25">
        <v>1</v>
      </c>
      <c r="S32" s="25">
        <v>0</v>
      </c>
      <c r="T32" s="25">
        <f>SUM(U32:V32)</f>
        <v>1</v>
      </c>
      <c r="U32" s="25">
        <v>1</v>
      </c>
      <c r="V32" s="26">
        <v>0</v>
      </c>
      <c r="W32" s="29">
        <f t="shared" si="27"/>
        <v>1</v>
      </c>
      <c r="X32" s="28">
        <v>1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33</v>
      </c>
      <c r="C33" s="25">
        <f t="shared" si="28"/>
        <v>24</v>
      </c>
      <c r="D33" s="26">
        <f t="shared" si="28"/>
        <v>9</v>
      </c>
      <c r="E33" s="27">
        <f>SUM(F33:G33)</f>
        <v>3</v>
      </c>
      <c r="F33" s="25">
        <v>3</v>
      </c>
      <c r="G33" s="26">
        <v>0</v>
      </c>
      <c r="H33" s="28">
        <f t="shared" si="26"/>
        <v>0</v>
      </c>
      <c r="I33" s="25">
        <v>0</v>
      </c>
      <c r="J33" s="26">
        <v>0</v>
      </c>
      <c r="K33" s="27">
        <f>SUM(L33:M33)</f>
        <v>5</v>
      </c>
      <c r="L33" s="25">
        <v>5</v>
      </c>
      <c r="M33" s="25">
        <v>0</v>
      </c>
      <c r="N33" s="25">
        <f>SUM(O33:P33)</f>
        <v>0</v>
      </c>
      <c r="O33" s="25">
        <v>0</v>
      </c>
      <c r="P33" s="26">
        <v>0</v>
      </c>
      <c r="Q33" s="31">
        <f>SUM(R33:S33)</f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27"/>
        <v>0</v>
      </c>
      <c r="X33" s="28"/>
      <c r="Y33" s="25"/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9">SUM(B27:B33)</f>
        <v>245</v>
      </c>
      <c r="C34" s="110">
        <f t="shared" si="29"/>
        <v>184</v>
      </c>
      <c r="D34" s="110">
        <f t="shared" si="29"/>
        <v>61</v>
      </c>
      <c r="E34" s="110">
        <f t="shared" si="29"/>
        <v>21</v>
      </c>
      <c r="F34" s="111">
        <f t="shared" si="29"/>
        <v>16</v>
      </c>
      <c r="G34" s="111">
        <f t="shared" si="29"/>
        <v>5</v>
      </c>
      <c r="H34" s="110">
        <f t="shared" si="29"/>
        <v>4</v>
      </c>
      <c r="I34" s="111">
        <f t="shared" si="29"/>
        <v>3</v>
      </c>
      <c r="J34" s="111">
        <f t="shared" si="29"/>
        <v>1</v>
      </c>
      <c r="K34" s="110">
        <f t="shared" si="29"/>
        <v>28</v>
      </c>
      <c r="L34" s="111">
        <f t="shared" si="29"/>
        <v>20</v>
      </c>
      <c r="M34" s="111">
        <f t="shared" si="29"/>
        <v>8</v>
      </c>
      <c r="N34" s="110">
        <f t="shared" si="29"/>
        <v>0</v>
      </c>
      <c r="O34" s="111">
        <f t="shared" si="29"/>
        <v>0</v>
      </c>
      <c r="P34" s="111">
        <f t="shared" si="29"/>
        <v>0</v>
      </c>
      <c r="Q34" s="110">
        <f t="shared" si="29"/>
        <v>5</v>
      </c>
      <c r="R34" s="111">
        <f t="shared" si="29"/>
        <v>4</v>
      </c>
      <c r="S34" s="111">
        <f t="shared" si="29"/>
        <v>1</v>
      </c>
      <c r="T34" s="110">
        <f t="shared" si="29"/>
        <v>66</v>
      </c>
      <c r="U34" s="111">
        <f t="shared" si="29"/>
        <v>59</v>
      </c>
      <c r="V34" s="111">
        <f t="shared" si="29"/>
        <v>7</v>
      </c>
      <c r="W34" s="110">
        <f t="shared" si="29"/>
        <v>1</v>
      </c>
      <c r="X34" s="111">
        <f t="shared" si="29"/>
        <v>1</v>
      </c>
      <c r="Y34" s="111">
        <f t="shared" si="29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0">SUM(C35:D35)</f>
        <v>32</v>
      </c>
      <c r="C35" s="25">
        <f>SUM(C33,F35,I35)-SUM(L35,O35,R35)</f>
        <v>24</v>
      </c>
      <c r="D35" s="26">
        <f>SUM(D33,G35,J35)-SUM(M35,P35,S35)</f>
        <v>8</v>
      </c>
      <c r="E35" s="27">
        <f t="shared" ref="E35:E41" si="31">SUM(F35:G35)</f>
        <v>1</v>
      </c>
      <c r="F35" s="25">
        <v>1</v>
      </c>
      <c r="G35" s="26">
        <v>0</v>
      </c>
      <c r="H35" s="28">
        <f t="shared" ref="H35:H39" si="32">SUM(I35:J35)</f>
        <v>0</v>
      </c>
      <c r="I35" s="25">
        <v>0</v>
      </c>
      <c r="J35" s="26">
        <v>0</v>
      </c>
      <c r="K35" s="27">
        <f t="shared" ref="K35:K41" si="33">SUM(L35:M35)</f>
        <v>2</v>
      </c>
      <c r="L35" s="25">
        <v>1</v>
      </c>
      <c r="M35" s="25">
        <v>1</v>
      </c>
      <c r="N35" s="25">
        <f t="shared" ref="N35:N41" si="34">SUM(O35:P35)</f>
        <v>0</v>
      </c>
      <c r="O35" s="25">
        <v>0</v>
      </c>
      <c r="P35" s="26">
        <v>0</v>
      </c>
      <c r="Q35" s="31">
        <f t="shared" ref="Q35:Q41" si="35">SUM(R35:S35)</f>
        <v>0</v>
      </c>
      <c r="R35" s="25">
        <v>0</v>
      </c>
      <c r="S35" s="25">
        <v>0</v>
      </c>
      <c r="T35" s="25">
        <f t="shared" ref="T35:T41" si="36">SUM(U35:V35)</f>
        <v>0</v>
      </c>
      <c r="U35" s="25">
        <v>0</v>
      </c>
      <c r="V35" s="26">
        <v>0</v>
      </c>
      <c r="W35" s="29">
        <f t="shared" ref="W35:W39" si="37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0"/>
        <v>32</v>
      </c>
      <c r="C36" s="25">
        <f t="shared" ref="C36:D39" si="38">SUM(C35,F36,I36)-SUM(L36,O36,R36)</f>
        <v>26</v>
      </c>
      <c r="D36" s="26">
        <f t="shared" si="38"/>
        <v>6</v>
      </c>
      <c r="E36" s="27">
        <f t="shared" si="31"/>
        <v>2</v>
      </c>
      <c r="F36" s="25">
        <v>2</v>
      </c>
      <c r="G36" s="26">
        <v>0</v>
      </c>
      <c r="H36" s="28">
        <f t="shared" si="32"/>
        <v>2</v>
      </c>
      <c r="I36" s="25">
        <v>2</v>
      </c>
      <c r="J36" s="26">
        <v>0</v>
      </c>
      <c r="K36" s="27">
        <f t="shared" si="33"/>
        <v>3</v>
      </c>
      <c r="L36" s="25">
        <v>2</v>
      </c>
      <c r="M36" s="25">
        <v>1</v>
      </c>
      <c r="N36" s="25">
        <f t="shared" si="34"/>
        <v>0</v>
      </c>
      <c r="O36" s="25">
        <v>0</v>
      </c>
      <c r="P36" s="26">
        <v>0</v>
      </c>
      <c r="Q36" s="31">
        <f t="shared" si="35"/>
        <v>1</v>
      </c>
      <c r="R36" s="25">
        <v>0</v>
      </c>
      <c r="S36" s="25">
        <v>1</v>
      </c>
      <c r="T36" s="25">
        <f t="shared" si="36"/>
        <v>29</v>
      </c>
      <c r="U36" s="25">
        <v>0</v>
      </c>
      <c r="V36" s="26">
        <v>29</v>
      </c>
      <c r="W36" s="29">
        <f t="shared" si="37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0"/>
        <v>30</v>
      </c>
      <c r="C37" s="25">
        <f t="shared" si="38"/>
        <v>24</v>
      </c>
      <c r="D37" s="26">
        <f t="shared" si="38"/>
        <v>6</v>
      </c>
      <c r="E37" s="27">
        <f t="shared" si="31"/>
        <v>2</v>
      </c>
      <c r="F37" s="25">
        <v>2</v>
      </c>
      <c r="G37" s="26">
        <v>0</v>
      </c>
      <c r="H37" s="28">
        <f t="shared" si="32"/>
        <v>1</v>
      </c>
      <c r="I37" s="25">
        <v>0</v>
      </c>
      <c r="J37" s="26">
        <v>1</v>
      </c>
      <c r="K37" s="27">
        <f t="shared" si="33"/>
        <v>5</v>
      </c>
      <c r="L37" s="25">
        <v>4</v>
      </c>
      <c r="M37" s="25">
        <v>1</v>
      </c>
      <c r="N37" s="25">
        <f t="shared" si="34"/>
        <v>0</v>
      </c>
      <c r="O37" s="25">
        <v>0</v>
      </c>
      <c r="P37" s="26">
        <v>0</v>
      </c>
      <c r="Q37" s="31">
        <f t="shared" si="35"/>
        <v>0</v>
      </c>
      <c r="R37" s="25">
        <v>0</v>
      </c>
      <c r="S37" s="25">
        <v>0</v>
      </c>
      <c r="T37" s="25">
        <f t="shared" si="36"/>
        <v>0</v>
      </c>
      <c r="U37" s="25">
        <v>0</v>
      </c>
      <c r="V37" s="26">
        <v>0</v>
      </c>
      <c r="W37" s="29">
        <f t="shared" si="37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0"/>
        <v>28</v>
      </c>
      <c r="C38" s="25">
        <f t="shared" si="38"/>
        <v>24</v>
      </c>
      <c r="D38" s="26">
        <f t="shared" si="38"/>
        <v>4</v>
      </c>
      <c r="E38" s="27">
        <f t="shared" si="31"/>
        <v>2</v>
      </c>
      <c r="F38" s="25">
        <v>2</v>
      </c>
      <c r="G38" s="26">
        <v>0</v>
      </c>
      <c r="H38" s="28">
        <f t="shared" si="32"/>
        <v>0</v>
      </c>
      <c r="I38" s="25">
        <v>0</v>
      </c>
      <c r="J38" s="26">
        <v>0</v>
      </c>
      <c r="K38" s="27">
        <f t="shared" si="33"/>
        <v>3</v>
      </c>
      <c r="L38" s="25">
        <v>2</v>
      </c>
      <c r="M38" s="25">
        <v>1</v>
      </c>
      <c r="N38" s="25">
        <f t="shared" si="34"/>
        <v>0</v>
      </c>
      <c r="O38" s="25">
        <v>0</v>
      </c>
      <c r="P38" s="26">
        <v>0</v>
      </c>
      <c r="Q38" s="31">
        <f t="shared" si="35"/>
        <v>1</v>
      </c>
      <c r="R38" s="25">
        <v>0</v>
      </c>
      <c r="S38" s="25">
        <v>1</v>
      </c>
      <c r="T38" s="25">
        <f t="shared" si="36"/>
        <v>2</v>
      </c>
      <c r="U38" s="25">
        <v>0</v>
      </c>
      <c r="V38" s="26">
        <v>2</v>
      </c>
      <c r="W38" s="29">
        <f t="shared" si="37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0"/>
        <v>27</v>
      </c>
      <c r="C39" s="25">
        <f t="shared" si="38"/>
        <v>21</v>
      </c>
      <c r="D39" s="26">
        <f t="shared" si="38"/>
        <v>6</v>
      </c>
      <c r="E39" s="27">
        <f t="shared" si="31"/>
        <v>2</v>
      </c>
      <c r="F39" s="25">
        <v>0</v>
      </c>
      <c r="G39" s="26">
        <v>2</v>
      </c>
      <c r="H39" s="28">
        <f t="shared" si="32"/>
        <v>1</v>
      </c>
      <c r="I39" s="25">
        <v>0</v>
      </c>
      <c r="J39" s="26">
        <v>1</v>
      </c>
      <c r="K39" s="27">
        <f t="shared" si="33"/>
        <v>2</v>
      </c>
      <c r="L39" s="25">
        <v>2</v>
      </c>
      <c r="M39" s="25">
        <v>0</v>
      </c>
      <c r="N39" s="25">
        <v>0</v>
      </c>
      <c r="O39" s="25">
        <v>0</v>
      </c>
      <c r="P39" s="26">
        <v>0</v>
      </c>
      <c r="Q39" s="31">
        <f t="shared" si="35"/>
        <v>2</v>
      </c>
      <c r="R39" s="25">
        <v>1</v>
      </c>
      <c r="S39" s="25">
        <v>1</v>
      </c>
      <c r="T39" s="25">
        <f t="shared" si="36"/>
        <v>6</v>
      </c>
      <c r="U39" s="25">
        <v>5</v>
      </c>
      <c r="V39" s="26">
        <v>1</v>
      </c>
      <c r="W39" s="29">
        <f t="shared" si="37"/>
        <v>1</v>
      </c>
      <c r="X39" s="28">
        <v>0</v>
      </c>
      <c r="Y39" s="25">
        <v>1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9">SUM(C40:D40)</f>
        <v>31</v>
      </c>
      <c r="C40" s="25">
        <f t="shared" ref="C40:C41" si="40">SUM(C39,F40,I40)-SUM(L40,O40,R40)</f>
        <v>25</v>
      </c>
      <c r="D40" s="26">
        <f t="shared" ref="D40:D41" si="41">SUM(D39,G40,J40)-SUM(M40,P40,S40)</f>
        <v>6</v>
      </c>
      <c r="E40" s="27">
        <f t="shared" si="31"/>
        <v>5</v>
      </c>
      <c r="F40" s="25">
        <v>4</v>
      </c>
      <c r="G40" s="26">
        <v>1</v>
      </c>
      <c r="H40" s="28">
        <f t="shared" ref="H40:H41" si="42">SUM(I40:J40)</f>
        <v>1</v>
      </c>
      <c r="I40" s="25">
        <v>0</v>
      </c>
      <c r="J40" s="26">
        <v>1</v>
      </c>
      <c r="K40" s="27">
        <f t="shared" si="33"/>
        <v>2</v>
      </c>
      <c r="L40" s="25">
        <v>0</v>
      </c>
      <c r="M40" s="25">
        <v>2</v>
      </c>
      <c r="N40" s="25">
        <f t="shared" si="34"/>
        <v>0</v>
      </c>
      <c r="O40" s="25">
        <v>0</v>
      </c>
      <c r="P40" s="26">
        <v>0</v>
      </c>
      <c r="Q40" s="31">
        <f t="shared" si="35"/>
        <v>0</v>
      </c>
      <c r="R40" s="25">
        <v>0</v>
      </c>
      <c r="S40" s="25">
        <v>0</v>
      </c>
      <c r="T40" s="25">
        <f t="shared" si="36"/>
        <v>0</v>
      </c>
      <c r="U40" s="25">
        <v>0</v>
      </c>
      <c r="V40" s="26">
        <v>0</v>
      </c>
      <c r="W40" s="29">
        <f t="shared" ref="W40:W41" si="43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9"/>
        <v>27</v>
      </c>
      <c r="C41" s="25">
        <f t="shared" si="40"/>
        <v>21</v>
      </c>
      <c r="D41" s="26">
        <f t="shared" si="41"/>
        <v>6</v>
      </c>
      <c r="E41" s="27">
        <f t="shared" si="31"/>
        <v>1</v>
      </c>
      <c r="F41" s="25">
        <v>0</v>
      </c>
      <c r="G41" s="26">
        <v>1</v>
      </c>
      <c r="H41" s="28">
        <f t="shared" si="42"/>
        <v>1</v>
      </c>
      <c r="I41" s="25">
        <v>0</v>
      </c>
      <c r="J41" s="26">
        <v>1</v>
      </c>
      <c r="K41" s="27">
        <f t="shared" si="33"/>
        <v>5</v>
      </c>
      <c r="L41" s="25">
        <v>4</v>
      </c>
      <c r="M41" s="25">
        <v>1</v>
      </c>
      <c r="N41" s="25">
        <f t="shared" si="34"/>
        <v>0</v>
      </c>
      <c r="O41" s="25">
        <v>0</v>
      </c>
      <c r="P41" s="26">
        <v>0</v>
      </c>
      <c r="Q41" s="31">
        <f t="shared" si="35"/>
        <v>1</v>
      </c>
      <c r="R41" s="25">
        <v>0</v>
      </c>
      <c r="S41" s="25">
        <v>1</v>
      </c>
      <c r="T41" s="25">
        <f t="shared" si="36"/>
        <v>27</v>
      </c>
      <c r="U41" s="25">
        <v>0</v>
      </c>
      <c r="V41" s="26">
        <v>27</v>
      </c>
      <c r="W41" s="29">
        <f t="shared" si="43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4">SUM(B35:B41)</f>
        <v>207</v>
      </c>
      <c r="C42" s="110">
        <f t="shared" si="44"/>
        <v>165</v>
      </c>
      <c r="D42" s="110">
        <f t="shared" si="44"/>
        <v>42</v>
      </c>
      <c r="E42" s="110">
        <f t="shared" si="44"/>
        <v>15</v>
      </c>
      <c r="F42" s="110">
        <f t="shared" si="44"/>
        <v>11</v>
      </c>
      <c r="G42" s="110">
        <f t="shared" si="44"/>
        <v>4</v>
      </c>
      <c r="H42" s="110">
        <f t="shared" si="44"/>
        <v>6</v>
      </c>
      <c r="I42" s="110">
        <f t="shared" si="44"/>
        <v>2</v>
      </c>
      <c r="J42" s="110">
        <f t="shared" si="44"/>
        <v>4</v>
      </c>
      <c r="K42" s="110">
        <f t="shared" si="44"/>
        <v>22</v>
      </c>
      <c r="L42" s="110">
        <f t="shared" si="44"/>
        <v>15</v>
      </c>
      <c r="M42" s="110">
        <f t="shared" si="44"/>
        <v>7</v>
      </c>
      <c r="N42" s="110">
        <f t="shared" si="44"/>
        <v>0</v>
      </c>
      <c r="O42" s="110">
        <f t="shared" si="44"/>
        <v>0</v>
      </c>
      <c r="P42" s="110">
        <f t="shared" si="44"/>
        <v>0</v>
      </c>
      <c r="Q42" s="110">
        <f t="shared" si="44"/>
        <v>5</v>
      </c>
      <c r="R42" s="110">
        <f t="shared" si="44"/>
        <v>1</v>
      </c>
      <c r="S42" s="110">
        <f t="shared" si="44"/>
        <v>4</v>
      </c>
      <c r="T42" s="110">
        <f t="shared" si="44"/>
        <v>64</v>
      </c>
      <c r="U42" s="110">
        <f t="shared" si="44"/>
        <v>5</v>
      </c>
      <c r="V42" s="110">
        <f t="shared" si="44"/>
        <v>59</v>
      </c>
      <c r="W42" s="110">
        <f t="shared" si="44"/>
        <v>1</v>
      </c>
      <c r="X42" s="110">
        <f t="shared" si="44"/>
        <v>0</v>
      </c>
      <c r="Y42" s="110">
        <f t="shared" si="44"/>
        <v>1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1053</v>
      </c>
      <c r="C43" s="211">
        <f>SUM(C10,C18,C26,C34,C42)</f>
        <v>726</v>
      </c>
      <c r="D43" s="211">
        <f t="shared" ref="D43:Y43" si="45">SUM(D10,D18,D26,D34,D42)</f>
        <v>327</v>
      </c>
      <c r="E43" s="211">
        <f t="shared" si="45"/>
        <v>100</v>
      </c>
      <c r="F43" s="211">
        <f>SUM(F10,F18,F26,F34,F42)</f>
        <v>69</v>
      </c>
      <c r="G43" s="211">
        <f>SUM(G10,G18,G26,G34,G42)</f>
        <v>31</v>
      </c>
      <c r="H43" s="211">
        <f t="shared" si="45"/>
        <v>18</v>
      </c>
      <c r="I43" s="211">
        <f t="shared" si="45"/>
        <v>10</v>
      </c>
      <c r="J43" s="211">
        <f t="shared" si="45"/>
        <v>8</v>
      </c>
      <c r="K43" s="211">
        <f t="shared" si="45"/>
        <v>107</v>
      </c>
      <c r="L43" s="211">
        <f t="shared" si="45"/>
        <v>70</v>
      </c>
      <c r="M43" s="211">
        <f t="shared" si="45"/>
        <v>37</v>
      </c>
      <c r="N43" s="211">
        <f t="shared" si="45"/>
        <v>0</v>
      </c>
      <c r="O43" s="211">
        <f t="shared" si="45"/>
        <v>0</v>
      </c>
      <c r="P43" s="211">
        <f t="shared" si="45"/>
        <v>0</v>
      </c>
      <c r="Q43" s="211">
        <f t="shared" si="45"/>
        <v>19</v>
      </c>
      <c r="R43" s="211">
        <f t="shared" si="45"/>
        <v>9</v>
      </c>
      <c r="S43" s="211">
        <f t="shared" si="45"/>
        <v>10</v>
      </c>
      <c r="T43" s="211">
        <f t="shared" si="45"/>
        <v>246</v>
      </c>
      <c r="U43" s="211">
        <f t="shared" si="45"/>
        <v>142</v>
      </c>
      <c r="V43" s="211">
        <f t="shared" si="45"/>
        <v>104</v>
      </c>
      <c r="W43" s="211">
        <f t="shared" si="45"/>
        <v>3</v>
      </c>
      <c r="X43" s="211">
        <f t="shared" si="45"/>
        <v>2</v>
      </c>
      <c r="Y43" s="211">
        <f t="shared" si="45"/>
        <v>1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27</v>
      </c>
      <c r="T44" s="6"/>
    </row>
    <row r="45" spans="1:28" ht="15.95" customHeight="1">
      <c r="K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8"/>
  <dimension ref="A1:AC130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B42" sqref="B42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21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2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9</v>
      </c>
    </row>
    <row r="7" spans="1:29" s="2" customFormat="1" ht="15.95" customHeight="1">
      <c r="A7" s="24">
        <v>1</v>
      </c>
      <c r="B7" s="25">
        <f>SUM(C7:D7)</f>
        <v>11</v>
      </c>
      <c r="C7" s="25">
        <f>SUM(AC5,F7,I7)-SUM(L7,O7,R7)</f>
        <v>3</v>
      </c>
      <c r="D7" s="25">
        <f>SUM(AC6,G7,J7)-SUM(M7,P7,S7)</f>
        <v>8</v>
      </c>
      <c r="E7" s="27">
        <f t="shared" ref="E7:E30" si="0">SUM(F7:G7)</f>
        <v>0</v>
      </c>
      <c r="F7" s="25">
        <v>0</v>
      </c>
      <c r="G7" s="26">
        <v>0</v>
      </c>
      <c r="H7" s="27">
        <f t="shared" ref="H7:H8" si="1">SUM(I7:J7)</f>
        <v>1</v>
      </c>
      <c r="I7" s="25">
        <v>1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1</v>
      </c>
      <c r="O7" s="25">
        <v>0</v>
      </c>
      <c r="P7" s="25">
        <v>1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7</v>
      </c>
      <c r="U7" s="28">
        <v>0</v>
      </c>
      <c r="V7" s="25">
        <v>7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11</v>
      </c>
    </row>
    <row r="8" spans="1:29" s="2" customFormat="1" ht="15.95" customHeight="1">
      <c r="A8" s="24">
        <v>2</v>
      </c>
      <c r="B8" s="25">
        <f t="shared" ref="B8:B9" si="6">SUM(C8:D8)</f>
        <v>12</v>
      </c>
      <c r="C8" s="25">
        <f t="shared" ref="C8:D8" si="7">SUM(C7,F8,I8)-SUM(L8,O8,R8)</f>
        <v>4</v>
      </c>
      <c r="D8" s="26">
        <f t="shared" si="7"/>
        <v>8</v>
      </c>
      <c r="E8" s="27">
        <f t="shared" si="0"/>
        <v>1</v>
      </c>
      <c r="F8" s="25">
        <v>1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12</v>
      </c>
      <c r="C9" s="25">
        <f>SUM(C8,F9,I9)-SUM(L9,O9,R9)</f>
        <v>4</v>
      </c>
      <c r="D9" s="25">
        <f>SUM(D8,G9,J9)-SUM(M9,P9,S9)</f>
        <v>8</v>
      </c>
      <c r="E9" s="27">
        <f t="shared" si="0"/>
        <v>0</v>
      </c>
      <c r="F9" s="25">
        <v>0</v>
      </c>
      <c r="G9" s="26">
        <v>0</v>
      </c>
      <c r="H9" s="27">
        <v>0</v>
      </c>
      <c r="I9" s="25">
        <v>0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0</v>
      </c>
      <c r="O9" s="25">
        <v>0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Y10" si="9">SUM(B7:B9)</f>
        <v>35</v>
      </c>
      <c r="C10" s="108">
        <f t="shared" si="9"/>
        <v>11</v>
      </c>
      <c r="D10" s="108">
        <f t="shared" si="9"/>
        <v>24</v>
      </c>
      <c r="E10" s="108">
        <f t="shared" si="9"/>
        <v>1</v>
      </c>
      <c r="F10" s="108">
        <f t="shared" si="9"/>
        <v>1</v>
      </c>
      <c r="G10" s="108">
        <f t="shared" si="9"/>
        <v>0</v>
      </c>
      <c r="H10" s="108">
        <f t="shared" si="9"/>
        <v>1</v>
      </c>
      <c r="I10" s="108">
        <f t="shared" si="9"/>
        <v>1</v>
      </c>
      <c r="J10" s="108">
        <f t="shared" si="9"/>
        <v>0</v>
      </c>
      <c r="K10" s="108">
        <f t="shared" si="9"/>
        <v>0</v>
      </c>
      <c r="L10" s="108">
        <f t="shared" si="9"/>
        <v>0</v>
      </c>
      <c r="M10" s="108">
        <f t="shared" si="9"/>
        <v>0</v>
      </c>
      <c r="N10" s="108">
        <f t="shared" si="9"/>
        <v>1</v>
      </c>
      <c r="O10" s="108">
        <f t="shared" si="9"/>
        <v>0</v>
      </c>
      <c r="P10" s="108">
        <f t="shared" si="9"/>
        <v>1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7</v>
      </c>
      <c r="U10" s="108">
        <f t="shared" si="9"/>
        <v>0</v>
      </c>
      <c r="V10" s="108">
        <f t="shared" si="9"/>
        <v>7</v>
      </c>
      <c r="W10" s="108">
        <f t="shared" si="9"/>
        <v>0</v>
      </c>
      <c r="X10" s="108">
        <f t="shared" si="9"/>
        <v>0</v>
      </c>
      <c r="Y10" s="108">
        <f t="shared" si="9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9</v>
      </c>
      <c r="C11" s="25">
        <f>SUM(C9,F11,I11)-SUM(L11,O11,R11)</f>
        <v>5</v>
      </c>
      <c r="D11" s="25">
        <f>SUM(D9,G11,J11)-SUM(M11,P11,S11)</f>
        <v>4</v>
      </c>
      <c r="E11" s="27">
        <f t="shared" si="0"/>
        <v>2</v>
      </c>
      <c r="F11" s="25">
        <v>2</v>
      </c>
      <c r="G11" s="26">
        <v>0</v>
      </c>
      <c r="H11" s="27">
        <f t="shared" ref="H11:H17" si="10">SUM(I11:J11)</f>
        <v>0</v>
      </c>
      <c r="I11" s="25">
        <v>0</v>
      </c>
      <c r="J11" s="26">
        <v>0</v>
      </c>
      <c r="K11" s="28">
        <f t="shared" ref="K11:K17" si="11">SUM(L11:M11)</f>
        <v>0</v>
      </c>
      <c r="L11" s="25">
        <v>0</v>
      </c>
      <c r="M11" s="25">
        <v>0</v>
      </c>
      <c r="N11" s="25">
        <f t="shared" si="3"/>
        <v>5</v>
      </c>
      <c r="O11" s="25">
        <v>1</v>
      </c>
      <c r="P11" s="25">
        <v>4</v>
      </c>
      <c r="Q11" s="31">
        <f t="shared" ref="Q11:Q17" si="12">SUM(R11:S11)</f>
        <v>0</v>
      </c>
      <c r="R11" s="25">
        <v>0</v>
      </c>
      <c r="S11" s="25">
        <v>0</v>
      </c>
      <c r="T11" s="29">
        <f t="shared" si="8"/>
        <v>21</v>
      </c>
      <c r="U11" s="28">
        <v>21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3">SUM(C12:D12)</f>
        <v>9</v>
      </c>
      <c r="C12" s="25">
        <f t="shared" ref="C12:D17" si="14">SUM(C11,F12,I12)-SUM(L12,O12,R12)</f>
        <v>5</v>
      </c>
      <c r="D12" s="26">
        <f t="shared" si="14"/>
        <v>4</v>
      </c>
      <c r="E12" s="27">
        <f t="shared" si="0"/>
        <v>0</v>
      </c>
      <c r="F12" s="25">
        <v>0</v>
      </c>
      <c r="G12" s="26">
        <v>0</v>
      </c>
      <c r="H12" s="27">
        <f t="shared" si="10"/>
        <v>0</v>
      </c>
      <c r="I12" s="25">
        <v>0</v>
      </c>
      <c r="J12" s="26">
        <v>0</v>
      </c>
      <c r="K12" s="27">
        <f t="shared" si="11"/>
        <v>0</v>
      </c>
      <c r="L12" s="25">
        <v>0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2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9</v>
      </c>
      <c r="C13" s="25">
        <f t="shared" si="14"/>
        <v>4</v>
      </c>
      <c r="D13" s="26">
        <f t="shared" si="14"/>
        <v>5</v>
      </c>
      <c r="E13" s="27">
        <f t="shared" si="0"/>
        <v>1</v>
      </c>
      <c r="F13" s="25">
        <v>0</v>
      </c>
      <c r="G13" s="26">
        <v>1</v>
      </c>
      <c r="H13" s="27">
        <f t="shared" si="10"/>
        <v>0</v>
      </c>
      <c r="I13" s="25">
        <v>0</v>
      </c>
      <c r="J13" s="26">
        <v>0</v>
      </c>
      <c r="K13" s="28">
        <f t="shared" si="11"/>
        <v>0</v>
      </c>
      <c r="L13" s="25">
        <v>0</v>
      </c>
      <c r="M13" s="25">
        <v>0</v>
      </c>
      <c r="N13" s="25">
        <f t="shared" si="3"/>
        <v>1</v>
      </c>
      <c r="O13" s="25">
        <v>1</v>
      </c>
      <c r="P13" s="25">
        <v>0</v>
      </c>
      <c r="Q13" s="31">
        <f t="shared" si="12"/>
        <v>0</v>
      </c>
      <c r="R13" s="25">
        <v>0</v>
      </c>
      <c r="S13" s="25">
        <v>0</v>
      </c>
      <c r="T13" s="29">
        <f t="shared" si="8"/>
        <v>4</v>
      </c>
      <c r="U13" s="28">
        <v>4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12</v>
      </c>
      <c r="C14" s="25">
        <f t="shared" si="14"/>
        <v>6</v>
      </c>
      <c r="D14" s="26">
        <f t="shared" si="14"/>
        <v>6</v>
      </c>
      <c r="E14" s="27">
        <f t="shared" si="0"/>
        <v>3</v>
      </c>
      <c r="F14" s="25">
        <v>2</v>
      </c>
      <c r="G14" s="26">
        <v>1</v>
      </c>
      <c r="H14" s="27">
        <f t="shared" si="10"/>
        <v>0</v>
      </c>
      <c r="I14" s="25">
        <v>0</v>
      </c>
      <c r="J14" s="26">
        <v>0</v>
      </c>
      <c r="K14" s="27"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2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3"/>
        <v>12</v>
      </c>
      <c r="C15" s="25">
        <f t="shared" si="14"/>
        <v>4</v>
      </c>
      <c r="D15" s="26">
        <f t="shared" si="14"/>
        <v>8</v>
      </c>
      <c r="E15" s="27">
        <f t="shared" si="0"/>
        <v>2</v>
      </c>
      <c r="F15" s="25">
        <v>0</v>
      </c>
      <c r="G15" s="26">
        <v>2</v>
      </c>
      <c r="H15" s="27">
        <f t="shared" si="10"/>
        <v>0</v>
      </c>
      <c r="I15" s="25">
        <v>0</v>
      </c>
      <c r="J15" s="26">
        <v>0</v>
      </c>
      <c r="K15" s="28">
        <f t="shared" si="11"/>
        <v>0</v>
      </c>
      <c r="L15" s="25">
        <v>0</v>
      </c>
      <c r="M15" s="25">
        <v>0</v>
      </c>
      <c r="N15" s="25">
        <f t="shared" si="3"/>
        <v>2</v>
      </c>
      <c r="O15" s="25">
        <v>2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8"/>
        <v>5</v>
      </c>
      <c r="U15" s="28">
        <v>5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3"/>
        <v>12</v>
      </c>
      <c r="C16" s="25">
        <f t="shared" si="14"/>
        <v>4</v>
      </c>
      <c r="D16" s="26">
        <f t="shared" si="14"/>
        <v>8</v>
      </c>
      <c r="E16" s="27">
        <f t="shared" si="0"/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 t="shared" si="3"/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 t="shared" si="8"/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3"/>
        <v>13</v>
      </c>
      <c r="C17" s="25">
        <f t="shared" si="14"/>
        <v>6</v>
      </c>
      <c r="D17" s="26">
        <f t="shared" si="14"/>
        <v>7</v>
      </c>
      <c r="E17" s="27">
        <f>SUM(F17:G17)</f>
        <v>2</v>
      </c>
      <c r="F17" s="25">
        <v>2</v>
      </c>
      <c r="G17" s="26">
        <v>0</v>
      </c>
      <c r="H17" s="27">
        <f t="shared" si="10"/>
        <v>0</v>
      </c>
      <c r="I17" s="25">
        <v>0</v>
      </c>
      <c r="J17" s="26">
        <v>0</v>
      </c>
      <c r="K17" s="27">
        <f t="shared" si="11"/>
        <v>0</v>
      </c>
      <c r="L17" s="25">
        <v>0</v>
      </c>
      <c r="M17" s="25">
        <v>0</v>
      </c>
      <c r="N17" s="25">
        <f>SUM(O17:P17)</f>
        <v>1</v>
      </c>
      <c r="O17" s="25">
        <v>0</v>
      </c>
      <c r="P17" s="25">
        <v>1</v>
      </c>
      <c r="Q17" s="31">
        <f t="shared" si="12"/>
        <v>0</v>
      </c>
      <c r="R17" s="25">
        <v>0</v>
      </c>
      <c r="S17" s="25">
        <v>0</v>
      </c>
      <c r="T17" s="29">
        <f>SUM(U17:V17)</f>
        <v>4</v>
      </c>
      <c r="U17" s="28">
        <v>0</v>
      </c>
      <c r="V17" s="25">
        <v>4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5">SUM(B11:B17)</f>
        <v>76</v>
      </c>
      <c r="C18" s="108">
        <f t="shared" si="15"/>
        <v>34</v>
      </c>
      <c r="D18" s="108">
        <f t="shared" si="15"/>
        <v>42</v>
      </c>
      <c r="E18" s="110">
        <f t="shared" si="15"/>
        <v>10</v>
      </c>
      <c r="F18" s="108">
        <f t="shared" si="15"/>
        <v>6</v>
      </c>
      <c r="G18" s="108">
        <f t="shared" si="15"/>
        <v>4</v>
      </c>
      <c r="H18" s="108">
        <f t="shared" si="15"/>
        <v>0</v>
      </c>
      <c r="I18" s="108">
        <f t="shared" si="15"/>
        <v>0</v>
      </c>
      <c r="J18" s="108">
        <f t="shared" si="15"/>
        <v>0</v>
      </c>
      <c r="K18" s="110">
        <f t="shared" si="15"/>
        <v>0</v>
      </c>
      <c r="L18" s="108">
        <f t="shared" si="15"/>
        <v>0</v>
      </c>
      <c r="M18" s="108">
        <f t="shared" si="15"/>
        <v>0</v>
      </c>
      <c r="N18" s="108">
        <f t="shared" si="15"/>
        <v>9</v>
      </c>
      <c r="O18" s="108">
        <f t="shared" si="15"/>
        <v>4</v>
      </c>
      <c r="P18" s="108">
        <f t="shared" si="15"/>
        <v>5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34</v>
      </c>
      <c r="U18" s="108">
        <f>SUM(U11:U17)</f>
        <v>30</v>
      </c>
      <c r="V18" s="108">
        <f>SUM(V11:V17)</f>
        <v>4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13</v>
      </c>
      <c r="C19" s="25">
        <f>SUM(C17,F19,I19)-SUM(L19,O19,R19)</f>
        <v>6</v>
      </c>
      <c r="D19" s="26">
        <f>SUM(D17,G19,J19)-SUM(M19,P19,S19)</f>
        <v>7</v>
      </c>
      <c r="E19" s="27">
        <f t="shared" si="0"/>
        <v>1</v>
      </c>
      <c r="F19" s="25">
        <v>1</v>
      </c>
      <c r="G19" s="26">
        <v>0</v>
      </c>
      <c r="H19" s="27">
        <f t="shared" ref="H19:H25" si="16">SUM(I19:J19)</f>
        <v>0</v>
      </c>
      <c r="I19" s="25">
        <v>0</v>
      </c>
      <c r="J19" s="26">
        <v>0</v>
      </c>
      <c r="K19" s="27">
        <f>SUM(L19:M19)</f>
        <v>1</v>
      </c>
      <c r="L19" s="25">
        <v>1</v>
      </c>
      <c r="M19" s="25">
        <v>0</v>
      </c>
      <c r="N19" s="27">
        <f t="shared" ref="N19:N30" si="17">SUM(O19:P19)</f>
        <v>0</v>
      </c>
      <c r="O19" s="25">
        <v>0</v>
      </c>
      <c r="P19" s="25">
        <v>0</v>
      </c>
      <c r="Q19" s="31">
        <f t="shared" ref="Q19:Q25" si="18">SUM(R19:S19)</f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ref="W19:W25" si="19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0">SUM(C20:D20)</f>
        <v>12</v>
      </c>
      <c r="C20" s="25">
        <f t="shared" ref="C20:D25" si="21">SUM(C19,F20,I20)-SUM(L20,O20,R20)</f>
        <v>5</v>
      </c>
      <c r="D20" s="26">
        <f t="shared" si="21"/>
        <v>7</v>
      </c>
      <c r="E20" s="27">
        <f t="shared" si="0"/>
        <v>1</v>
      </c>
      <c r="F20" s="25">
        <v>0</v>
      </c>
      <c r="G20" s="26">
        <v>1</v>
      </c>
      <c r="H20" s="27">
        <f t="shared" si="16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7"/>
        <v>2</v>
      </c>
      <c r="O20" s="25">
        <v>1</v>
      </c>
      <c r="P20" s="25">
        <v>1</v>
      </c>
      <c r="Q20" s="31">
        <f t="shared" si="18"/>
        <v>0</v>
      </c>
      <c r="R20" s="25">
        <v>0</v>
      </c>
      <c r="S20" s="25">
        <v>0</v>
      </c>
      <c r="T20" s="25">
        <f t="shared" si="8"/>
        <v>6</v>
      </c>
      <c r="U20" s="28">
        <v>2</v>
      </c>
      <c r="V20" s="25">
        <v>4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10</v>
      </c>
      <c r="C21" s="25">
        <f t="shared" si="21"/>
        <v>4</v>
      </c>
      <c r="D21" s="26">
        <f t="shared" si="21"/>
        <v>6</v>
      </c>
      <c r="E21" s="27">
        <f t="shared" si="0"/>
        <v>0</v>
      </c>
      <c r="F21" s="25">
        <v>0</v>
      </c>
      <c r="G21" s="26">
        <v>0</v>
      </c>
      <c r="H21" s="27">
        <f t="shared" si="16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17"/>
        <v>2</v>
      </c>
      <c r="O21" s="25">
        <v>1</v>
      </c>
      <c r="P21" s="25">
        <v>1</v>
      </c>
      <c r="Q21" s="32">
        <f t="shared" si="18"/>
        <v>0</v>
      </c>
      <c r="R21" s="25">
        <v>0</v>
      </c>
      <c r="S21" s="25">
        <v>0</v>
      </c>
      <c r="T21" s="25">
        <f t="shared" si="8"/>
        <v>8</v>
      </c>
      <c r="U21" s="28">
        <v>2</v>
      </c>
      <c r="V21" s="25">
        <v>6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0"/>
        <v>11</v>
      </c>
      <c r="C22" s="25">
        <f t="shared" si="21"/>
        <v>4</v>
      </c>
      <c r="D22" s="26">
        <f t="shared" si="21"/>
        <v>7</v>
      </c>
      <c r="E22" s="27">
        <f t="shared" si="0"/>
        <v>1</v>
      </c>
      <c r="F22" s="25">
        <v>0</v>
      </c>
      <c r="G22" s="26">
        <v>1</v>
      </c>
      <c r="H22" s="27">
        <f t="shared" si="16"/>
        <v>0</v>
      </c>
      <c r="I22" s="25">
        <v>0</v>
      </c>
      <c r="J22" s="26">
        <v>0</v>
      </c>
      <c r="K22" s="27">
        <f t="shared" ref="K22:K30" si="22">SUM(L22:M22)</f>
        <v>0</v>
      </c>
      <c r="L22" s="25">
        <v>0</v>
      </c>
      <c r="M22" s="25">
        <v>0</v>
      </c>
      <c r="N22" s="25">
        <f t="shared" si="17"/>
        <v>0</v>
      </c>
      <c r="O22" s="25">
        <v>0</v>
      </c>
      <c r="P22" s="25">
        <v>0</v>
      </c>
      <c r="Q22" s="31">
        <f t="shared" si="18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10</v>
      </c>
      <c r="C23" s="25">
        <f t="shared" si="21"/>
        <v>3</v>
      </c>
      <c r="D23" s="26">
        <f t="shared" si="21"/>
        <v>7</v>
      </c>
      <c r="E23" s="27">
        <f t="shared" si="0"/>
        <v>1</v>
      </c>
      <c r="F23" s="25">
        <v>0</v>
      </c>
      <c r="G23" s="26">
        <v>1</v>
      </c>
      <c r="H23" s="28">
        <f t="shared" si="16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2</v>
      </c>
      <c r="O23" s="25">
        <v>1</v>
      </c>
      <c r="P23" s="25">
        <v>1</v>
      </c>
      <c r="Q23" s="32">
        <f t="shared" si="18"/>
        <v>0</v>
      </c>
      <c r="R23" s="25">
        <v>0</v>
      </c>
      <c r="S23" s="25">
        <v>0</v>
      </c>
      <c r="T23" s="25">
        <f t="shared" si="8"/>
        <v>83</v>
      </c>
      <c r="U23" s="28">
        <v>80</v>
      </c>
      <c r="V23" s="25">
        <v>3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0"/>
        <v>10</v>
      </c>
      <c r="C24" s="25">
        <f t="shared" si="21"/>
        <v>4</v>
      </c>
      <c r="D24" s="26">
        <f t="shared" si="21"/>
        <v>6</v>
      </c>
      <c r="E24" s="27">
        <f t="shared" si="0"/>
        <v>0</v>
      </c>
      <c r="F24" s="25">
        <v>0</v>
      </c>
      <c r="G24" s="26">
        <v>0</v>
      </c>
      <c r="H24" s="28">
        <f t="shared" si="16"/>
        <v>1</v>
      </c>
      <c r="I24" s="25">
        <v>1</v>
      </c>
      <c r="J24" s="26">
        <v>0</v>
      </c>
      <c r="K24" s="27">
        <f t="shared" si="22"/>
        <v>1</v>
      </c>
      <c r="L24" s="25">
        <v>0</v>
      </c>
      <c r="M24" s="25">
        <v>1</v>
      </c>
      <c r="N24" s="25">
        <f t="shared" si="17"/>
        <v>0</v>
      </c>
      <c r="O24" s="25">
        <v>0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0"/>
        <v>11</v>
      </c>
      <c r="C25" s="25">
        <f t="shared" si="21"/>
        <v>4</v>
      </c>
      <c r="D25" s="26">
        <f t="shared" si="21"/>
        <v>7</v>
      </c>
      <c r="E25" s="27">
        <f t="shared" si="0"/>
        <v>2</v>
      </c>
      <c r="F25" s="25">
        <v>1</v>
      </c>
      <c r="G25" s="26">
        <v>1</v>
      </c>
      <c r="H25" s="28">
        <f t="shared" si="16"/>
        <v>0</v>
      </c>
      <c r="I25" s="25">
        <v>0</v>
      </c>
      <c r="J25" s="26">
        <v>0</v>
      </c>
      <c r="K25" s="27">
        <f t="shared" si="22"/>
        <v>1</v>
      </c>
      <c r="L25" s="25">
        <v>1</v>
      </c>
      <c r="M25" s="25">
        <v>0</v>
      </c>
      <c r="N25" s="25">
        <f t="shared" si="17"/>
        <v>0</v>
      </c>
      <c r="O25" s="25">
        <v>0</v>
      </c>
      <c r="P25" s="25">
        <v>0</v>
      </c>
      <c r="Q25" s="32">
        <f t="shared" si="18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77</v>
      </c>
      <c r="C26" s="111">
        <f>SUM(C19:C25)</f>
        <v>30</v>
      </c>
      <c r="D26" s="111">
        <f>SUM(D19:D25)</f>
        <v>47</v>
      </c>
      <c r="E26" s="110">
        <f t="shared" ref="E26:Y26" si="23">SUM(E19:E25)</f>
        <v>6</v>
      </c>
      <c r="F26" s="111">
        <f t="shared" si="23"/>
        <v>2</v>
      </c>
      <c r="G26" s="111">
        <f t="shared" si="23"/>
        <v>4</v>
      </c>
      <c r="H26" s="110">
        <f t="shared" si="23"/>
        <v>1</v>
      </c>
      <c r="I26" s="111">
        <f t="shared" si="23"/>
        <v>1</v>
      </c>
      <c r="J26" s="111">
        <f t="shared" si="23"/>
        <v>0</v>
      </c>
      <c r="K26" s="110">
        <f t="shared" si="23"/>
        <v>3</v>
      </c>
      <c r="L26" s="111">
        <f t="shared" si="23"/>
        <v>2</v>
      </c>
      <c r="M26" s="111">
        <f t="shared" si="23"/>
        <v>1</v>
      </c>
      <c r="N26" s="110">
        <f>SUM(N19:N25)</f>
        <v>6</v>
      </c>
      <c r="O26" s="111">
        <f t="shared" si="23"/>
        <v>3</v>
      </c>
      <c r="P26" s="111">
        <f t="shared" si="23"/>
        <v>3</v>
      </c>
      <c r="Q26" s="110">
        <f t="shared" si="23"/>
        <v>0</v>
      </c>
      <c r="R26" s="111">
        <f t="shared" si="23"/>
        <v>0</v>
      </c>
      <c r="S26" s="111">
        <f t="shared" si="23"/>
        <v>0</v>
      </c>
      <c r="T26" s="110">
        <f t="shared" si="23"/>
        <v>97</v>
      </c>
      <c r="U26" s="111">
        <f t="shared" si="23"/>
        <v>84</v>
      </c>
      <c r="V26" s="111">
        <f t="shared" si="23"/>
        <v>13</v>
      </c>
      <c r="W26" s="110">
        <f t="shared" si="23"/>
        <v>0</v>
      </c>
      <c r="X26" s="111">
        <f t="shared" si="23"/>
        <v>0</v>
      </c>
      <c r="Y26" s="111">
        <f t="shared" si="23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4">SUM(C27:D27)</f>
        <v>13</v>
      </c>
      <c r="C27" s="25">
        <f>SUM(C25,F27,I27)-SUM(L27,O27,R27)</f>
        <v>5</v>
      </c>
      <c r="D27" s="26">
        <f>SUM(D25,G27,J27)-SUM(M27,P27,S27)</f>
        <v>8</v>
      </c>
      <c r="E27" s="27">
        <f t="shared" si="0"/>
        <v>3</v>
      </c>
      <c r="F27" s="25">
        <v>1</v>
      </c>
      <c r="G27" s="26">
        <v>2</v>
      </c>
      <c r="H27" s="28">
        <f t="shared" ref="H27:H33" si="25">SUM(I27:J27)</f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5">
        <v>0</v>
      </c>
      <c r="N27" s="25">
        <f t="shared" si="17"/>
        <v>1</v>
      </c>
      <c r="O27" s="25">
        <v>0</v>
      </c>
      <c r="P27" s="25">
        <v>1</v>
      </c>
      <c r="Q27" s="32">
        <f>SUM(R27:S27)</f>
        <v>0</v>
      </c>
      <c r="R27" s="25">
        <v>0</v>
      </c>
      <c r="S27" s="25">
        <v>0</v>
      </c>
      <c r="T27" s="25">
        <f t="shared" si="8"/>
        <v>45</v>
      </c>
      <c r="U27" s="28">
        <v>0</v>
      </c>
      <c r="V27" s="25">
        <v>45</v>
      </c>
      <c r="W27" s="29">
        <f t="shared" ref="W27:W33" si="26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4"/>
        <v>12</v>
      </c>
      <c r="C28" s="25">
        <f t="shared" ref="C28:D33" si="27">SUM(C27,F28,I28)-SUM(L28,O28,R28)</f>
        <v>4</v>
      </c>
      <c r="D28" s="26">
        <f t="shared" si="27"/>
        <v>8</v>
      </c>
      <c r="E28" s="27">
        <f t="shared" si="0"/>
        <v>2</v>
      </c>
      <c r="F28" s="25">
        <v>1</v>
      </c>
      <c r="G28" s="26">
        <v>1</v>
      </c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6">
        <v>0</v>
      </c>
      <c r="N28" s="25">
        <f t="shared" si="17"/>
        <v>3</v>
      </c>
      <c r="O28" s="25">
        <v>2</v>
      </c>
      <c r="P28" s="26">
        <v>1</v>
      </c>
      <c r="Q28" s="27">
        <f>SUM(R28:S28)</f>
        <v>0</v>
      </c>
      <c r="R28" s="25">
        <v>0</v>
      </c>
      <c r="S28" s="26">
        <v>0</v>
      </c>
      <c r="T28" s="25">
        <f t="shared" si="8"/>
        <v>62</v>
      </c>
      <c r="U28" s="25">
        <v>18</v>
      </c>
      <c r="V28" s="26">
        <v>44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4"/>
        <v>13</v>
      </c>
      <c r="C29" s="25">
        <f t="shared" si="27"/>
        <v>5</v>
      </c>
      <c r="D29" s="26">
        <f t="shared" si="27"/>
        <v>8</v>
      </c>
      <c r="E29" s="27">
        <f t="shared" si="0"/>
        <v>1</v>
      </c>
      <c r="F29" s="25">
        <v>1</v>
      </c>
      <c r="G29" s="26">
        <v>0</v>
      </c>
      <c r="H29" s="28">
        <f t="shared" si="25"/>
        <v>0</v>
      </c>
      <c r="I29" s="25">
        <v>0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0</v>
      </c>
      <c r="O29" s="25">
        <v>0</v>
      </c>
      <c r="P29" s="26">
        <v>0</v>
      </c>
      <c r="Q29" s="31"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4"/>
        <v>14</v>
      </c>
      <c r="C30" s="25">
        <f t="shared" si="27"/>
        <v>6</v>
      </c>
      <c r="D30" s="26">
        <f t="shared" si="27"/>
        <v>8</v>
      </c>
      <c r="E30" s="27">
        <f t="shared" si="0"/>
        <v>4</v>
      </c>
      <c r="F30" s="25">
        <v>3</v>
      </c>
      <c r="G30" s="26">
        <v>1</v>
      </c>
      <c r="H30" s="28">
        <f t="shared" si="25"/>
        <v>0</v>
      </c>
      <c r="I30" s="25">
        <v>0</v>
      </c>
      <c r="J30" s="26">
        <v>0</v>
      </c>
      <c r="K30" s="27">
        <f t="shared" si="22"/>
        <v>0</v>
      </c>
      <c r="L30" s="25">
        <v>0</v>
      </c>
      <c r="M30" s="25">
        <v>0</v>
      </c>
      <c r="N30" s="25">
        <f t="shared" si="17"/>
        <v>3</v>
      </c>
      <c r="O30" s="25">
        <v>2</v>
      </c>
      <c r="P30" s="26">
        <v>1</v>
      </c>
      <c r="Q30" s="31">
        <f>SUM(R30:S30)</f>
        <v>0</v>
      </c>
      <c r="R30" s="25">
        <v>0</v>
      </c>
      <c r="S30" s="25">
        <v>0</v>
      </c>
      <c r="T30" s="25">
        <f t="shared" si="8"/>
        <v>7</v>
      </c>
      <c r="U30" s="25">
        <v>3</v>
      </c>
      <c r="V30" s="26">
        <v>4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4"/>
        <v>13</v>
      </c>
      <c r="C31" s="25">
        <f t="shared" si="27"/>
        <v>5</v>
      </c>
      <c r="D31" s="26">
        <f t="shared" si="27"/>
        <v>8</v>
      </c>
      <c r="E31" s="27">
        <f>SUM(F31:G31)</f>
        <v>1</v>
      </c>
      <c r="F31" s="25">
        <v>0</v>
      </c>
      <c r="G31" s="26">
        <v>1</v>
      </c>
      <c r="H31" s="28">
        <f t="shared" si="25"/>
        <v>0</v>
      </c>
      <c r="I31" s="25">
        <v>0</v>
      </c>
      <c r="J31" s="26">
        <v>0</v>
      </c>
      <c r="K31" s="27">
        <f>SUM(L31:M31)</f>
        <v>1</v>
      </c>
      <c r="L31" s="25">
        <v>0</v>
      </c>
      <c r="M31" s="25">
        <v>1</v>
      </c>
      <c r="N31" s="25">
        <f>SUM(O31:P31)</f>
        <v>1</v>
      </c>
      <c r="O31" s="25">
        <v>1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4</v>
      </c>
      <c r="U31" s="25">
        <v>4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4"/>
        <v>15</v>
      </c>
      <c r="C32" s="25">
        <f t="shared" si="27"/>
        <v>6</v>
      </c>
      <c r="D32" s="26">
        <f t="shared" si="27"/>
        <v>9</v>
      </c>
      <c r="E32" s="27">
        <f>SUM(F32:G32)</f>
        <v>2</v>
      </c>
      <c r="F32" s="25">
        <v>1</v>
      </c>
      <c r="G32" s="26">
        <v>1</v>
      </c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4"/>
        <v>17</v>
      </c>
      <c r="C33" s="25">
        <f t="shared" si="27"/>
        <v>8</v>
      </c>
      <c r="D33" s="26">
        <f t="shared" si="27"/>
        <v>9</v>
      </c>
      <c r="E33" s="27">
        <f>SUM(F33:G33)</f>
        <v>2</v>
      </c>
      <c r="F33" s="25">
        <v>2</v>
      </c>
      <c r="G33" s="26">
        <v>0</v>
      </c>
      <c r="H33" s="28">
        <f t="shared" si="25"/>
        <v>0</v>
      </c>
      <c r="I33" s="25">
        <v>0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0</v>
      </c>
      <c r="O33" s="25">
        <v>0</v>
      </c>
      <c r="P33" s="26">
        <v>0</v>
      </c>
      <c r="Q33" s="31">
        <f>SUM(R33:S33)</f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26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8">SUM(B27:B33)</f>
        <v>97</v>
      </c>
      <c r="C34" s="110">
        <f t="shared" si="28"/>
        <v>39</v>
      </c>
      <c r="D34" s="110">
        <f t="shared" si="28"/>
        <v>58</v>
      </c>
      <c r="E34" s="110">
        <f t="shared" si="28"/>
        <v>15</v>
      </c>
      <c r="F34" s="111">
        <f t="shared" si="28"/>
        <v>9</v>
      </c>
      <c r="G34" s="111">
        <f t="shared" si="28"/>
        <v>6</v>
      </c>
      <c r="H34" s="110">
        <f t="shared" si="28"/>
        <v>0</v>
      </c>
      <c r="I34" s="111">
        <f t="shared" si="28"/>
        <v>0</v>
      </c>
      <c r="J34" s="111">
        <f t="shared" si="28"/>
        <v>0</v>
      </c>
      <c r="K34" s="110">
        <f t="shared" si="28"/>
        <v>1</v>
      </c>
      <c r="L34" s="111">
        <f t="shared" si="28"/>
        <v>0</v>
      </c>
      <c r="M34" s="111">
        <f t="shared" si="28"/>
        <v>1</v>
      </c>
      <c r="N34" s="110">
        <f t="shared" si="28"/>
        <v>8</v>
      </c>
      <c r="O34" s="111">
        <f t="shared" si="28"/>
        <v>5</v>
      </c>
      <c r="P34" s="111">
        <f t="shared" si="28"/>
        <v>3</v>
      </c>
      <c r="Q34" s="110">
        <f t="shared" si="28"/>
        <v>0</v>
      </c>
      <c r="R34" s="111">
        <f t="shared" si="28"/>
        <v>0</v>
      </c>
      <c r="S34" s="111">
        <f t="shared" si="28"/>
        <v>0</v>
      </c>
      <c r="T34" s="110">
        <f t="shared" si="28"/>
        <v>118</v>
      </c>
      <c r="U34" s="111">
        <f t="shared" si="28"/>
        <v>25</v>
      </c>
      <c r="V34" s="111">
        <f t="shared" si="28"/>
        <v>93</v>
      </c>
      <c r="W34" s="110">
        <f t="shared" si="28"/>
        <v>0</v>
      </c>
      <c r="X34" s="111">
        <f t="shared" si="28"/>
        <v>0</v>
      </c>
      <c r="Y34" s="111">
        <f t="shared" si="28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29">SUM(C35:D35)</f>
        <v>15</v>
      </c>
      <c r="C35" s="25">
        <f>SUM(C33,F35,I35)-SUM(L35,O35,R35)</f>
        <v>7</v>
      </c>
      <c r="D35" s="26">
        <f>SUM(D33,G35,J35)-SUM(M35,P35,S35)</f>
        <v>8</v>
      </c>
      <c r="E35" s="27">
        <f t="shared" ref="E35:E41" si="30">SUM(F35:G35)</f>
        <v>1</v>
      </c>
      <c r="F35" s="25">
        <v>1</v>
      </c>
      <c r="G35" s="26">
        <v>0</v>
      </c>
      <c r="H35" s="28">
        <f t="shared" ref="H35:H39" si="31">SUM(I35:J35)</f>
        <v>0</v>
      </c>
      <c r="I35" s="25">
        <v>0</v>
      </c>
      <c r="J35" s="26">
        <v>0</v>
      </c>
      <c r="K35" s="27">
        <f t="shared" ref="K35:K41" si="32">SUM(L35:M35)</f>
        <v>1</v>
      </c>
      <c r="L35" s="25">
        <v>1</v>
      </c>
      <c r="M35" s="25">
        <v>0</v>
      </c>
      <c r="N35" s="25">
        <f>SUM(O35:P35)</f>
        <v>2</v>
      </c>
      <c r="O35" s="25">
        <v>1</v>
      </c>
      <c r="P35" s="26">
        <v>1</v>
      </c>
      <c r="Q35" s="31">
        <f>SUM(R35:S35)</f>
        <v>0</v>
      </c>
      <c r="R35" s="25">
        <v>0</v>
      </c>
      <c r="S35" s="25">
        <v>0</v>
      </c>
      <c r="T35" s="25">
        <f t="shared" ref="T35:T41" si="33">SUM(U35:V35)</f>
        <v>12</v>
      </c>
      <c r="U35" s="25">
        <v>5</v>
      </c>
      <c r="V35" s="26">
        <v>7</v>
      </c>
      <c r="W35" s="29">
        <f t="shared" ref="W35:W39" si="34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29"/>
        <v>16</v>
      </c>
      <c r="C36" s="25">
        <f t="shared" ref="C36:D39" si="35">SUM(C35,F36,I36)-SUM(L36,O36,R36)</f>
        <v>9</v>
      </c>
      <c r="D36" s="26">
        <f t="shared" si="35"/>
        <v>7</v>
      </c>
      <c r="E36" s="27">
        <f t="shared" si="30"/>
        <v>3</v>
      </c>
      <c r="F36" s="25">
        <v>3</v>
      </c>
      <c r="G36" s="26">
        <v>0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ref="N36:N41" si="36">SUM(O36:P36)</f>
        <v>2</v>
      </c>
      <c r="O36" s="25">
        <v>1</v>
      </c>
      <c r="P36" s="26">
        <v>1</v>
      </c>
      <c r="Q36" s="31">
        <f>SUM(R36:S36)</f>
        <v>0</v>
      </c>
      <c r="R36" s="25">
        <v>0</v>
      </c>
      <c r="S36" s="25">
        <v>0</v>
      </c>
      <c r="T36" s="25">
        <f t="shared" si="33"/>
        <v>10</v>
      </c>
      <c r="U36" s="25">
        <v>3</v>
      </c>
      <c r="V36" s="26">
        <v>7</v>
      </c>
      <c r="W36" s="29">
        <f t="shared" si="34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29"/>
        <v>15</v>
      </c>
      <c r="C37" s="25">
        <f t="shared" si="35"/>
        <v>10</v>
      </c>
      <c r="D37" s="26">
        <f t="shared" si="35"/>
        <v>5</v>
      </c>
      <c r="E37" s="27">
        <f t="shared" si="30"/>
        <v>3</v>
      </c>
      <c r="F37" s="25">
        <v>2</v>
      </c>
      <c r="G37" s="26">
        <v>1</v>
      </c>
      <c r="H37" s="28">
        <f t="shared" si="31"/>
        <v>2</v>
      </c>
      <c r="I37" s="25">
        <v>2</v>
      </c>
      <c r="J37" s="26">
        <v>0</v>
      </c>
      <c r="K37" s="27">
        <f t="shared" si="32"/>
        <v>1</v>
      </c>
      <c r="L37" s="25">
        <v>1</v>
      </c>
      <c r="M37" s="25">
        <v>0</v>
      </c>
      <c r="N37" s="25">
        <f t="shared" si="36"/>
        <v>5</v>
      </c>
      <c r="O37" s="25">
        <v>2</v>
      </c>
      <c r="P37" s="26">
        <v>3</v>
      </c>
      <c r="Q37" s="31">
        <f>SUM(R37:S37)</f>
        <v>0</v>
      </c>
      <c r="R37" s="25">
        <v>0</v>
      </c>
      <c r="S37" s="25">
        <v>0</v>
      </c>
      <c r="T37" s="25">
        <f t="shared" si="33"/>
        <v>30</v>
      </c>
      <c r="U37" s="25">
        <v>9</v>
      </c>
      <c r="V37" s="26">
        <v>21</v>
      </c>
      <c r="W37" s="29">
        <f t="shared" si="34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29"/>
        <v>17</v>
      </c>
      <c r="C38" s="25">
        <f t="shared" si="35"/>
        <v>10</v>
      </c>
      <c r="D38" s="26">
        <f t="shared" si="35"/>
        <v>7</v>
      </c>
      <c r="E38" s="27">
        <f t="shared" si="30"/>
        <v>2</v>
      </c>
      <c r="F38" s="25">
        <v>1</v>
      </c>
      <c r="G38" s="26">
        <v>1</v>
      </c>
      <c r="H38" s="28">
        <f t="shared" si="31"/>
        <v>1</v>
      </c>
      <c r="I38" s="25">
        <v>0</v>
      </c>
      <c r="J38" s="26">
        <v>1</v>
      </c>
      <c r="K38" s="27">
        <f t="shared" si="32"/>
        <v>0</v>
      </c>
      <c r="L38" s="25">
        <v>0</v>
      </c>
      <c r="M38" s="25">
        <v>0</v>
      </c>
      <c r="N38" s="25">
        <f t="shared" si="36"/>
        <v>1</v>
      </c>
      <c r="O38" s="25">
        <v>1</v>
      </c>
      <c r="P38" s="26">
        <v>0</v>
      </c>
      <c r="Q38" s="31">
        <v>0</v>
      </c>
      <c r="R38" s="25">
        <v>0</v>
      </c>
      <c r="S38" s="25">
        <v>0</v>
      </c>
      <c r="T38" s="25">
        <f t="shared" si="33"/>
        <v>1</v>
      </c>
      <c r="U38" s="25">
        <v>1</v>
      </c>
      <c r="V38" s="26">
        <v>0</v>
      </c>
      <c r="W38" s="29">
        <f t="shared" si="34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29"/>
        <v>17</v>
      </c>
      <c r="C39" s="25">
        <f t="shared" si="35"/>
        <v>10</v>
      </c>
      <c r="D39" s="26">
        <f t="shared" si="35"/>
        <v>7</v>
      </c>
      <c r="E39" s="27">
        <f t="shared" si="30"/>
        <v>0</v>
      </c>
      <c r="F39" s="25">
        <v>0</v>
      </c>
      <c r="G39" s="26">
        <v>0</v>
      </c>
      <c r="H39" s="28">
        <f t="shared" si="31"/>
        <v>1</v>
      </c>
      <c r="I39" s="25">
        <v>1</v>
      </c>
      <c r="J39" s="26">
        <v>0</v>
      </c>
      <c r="K39" s="27">
        <f t="shared" si="32"/>
        <v>0</v>
      </c>
      <c r="L39" s="25"/>
      <c r="M39" s="25"/>
      <c r="N39" s="25">
        <f t="shared" si="36"/>
        <v>1</v>
      </c>
      <c r="O39" s="25">
        <v>1</v>
      </c>
      <c r="P39" s="26">
        <v>0</v>
      </c>
      <c r="Q39" s="31">
        <f>SUM(R39:S39)</f>
        <v>0</v>
      </c>
      <c r="R39" s="25">
        <v>0</v>
      </c>
      <c r="S39" s="25">
        <v>0</v>
      </c>
      <c r="T39" s="25">
        <f t="shared" si="33"/>
        <v>3</v>
      </c>
      <c r="U39" s="25">
        <v>3</v>
      </c>
      <c r="V39" s="26">
        <v>0</v>
      </c>
      <c r="W39" s="29">
        <f t="shared" si="34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7">SUM(C40:D40)</f>
        <v>17</v>
      </c>
      <c r="C40" s="25">
        <f t="shared" ref="C40:C41" si="38">SUM(C39,F40,I40)-SUM(L40,O40,R40)</f>
        <v>10</v>
      </c>
      <c r="D40" s="26">
        <f t="shared" ref="D40:D41" si="39">SUM(D39,G40,J40)-SUM(M40,P40,S40)</f>
        <v>7</v>
      </c>
      <c r="E40" s="27">
        <f t="shared" si="30"/>
        <v>0</v>
      </c>
      <c r="F40" s="25">
        <v>0</v>
      </c>
      <c r="G40" s="26">
        <v>0</v>
      </c>
      <c r="H40" s="28">
        <f t="shared" ref="H40:H41" si="40">SUM(I40:J40)</f>
        <v>0</v>
      </c>
      <c r="I40" s="25">
        <v>0</v>
      </c>
      <c r="J40" s="26">
        <v>0</v>
      </c>
      <c r="K40" s="27">
        <f t="shared" si="32"/>
        <v>0</v>
      </c>
      <c r="L40" s="25">
        <v>0</v>
      </c>
      <c r="M40" s="25">
        <v>0</v>
      </c>
      <c r="N40" s="25">
        <f t="shared" si="36"/>
        <v>0</v>
      </c>
      <c r="O40" s="25">
        <v>0</v>
      </c>
      <c r="P40" s="26">
        <v>0</v>
      </c>
      <c r="Q40" s="31">
        <f>SUM(R40:S40)</f>
        <v>0</v>
      </c>
      <c r="R40" s="25">
        <v>0</v>
      </c>
      <c r="S40" s="25">
        <v>0</v>
      </c>
      <c r="T40" s="25">
        <f t="shared" si="33"/>
        <v>0</v>
      </c>
      <c r="U40" s="25">
        <v>0</v>
      </c>
      <c r="V40" s="26">
        <v>0</v>
      </c>
      <c r="W40" s="29">
        <f t="shared" ref="W40:W41" si="41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7"/>
        <v>17</v>
      </c>
      <c r="C41" s="25">
        <f t="shared" si="38"/>
        <v>10</v>
      </c>
      <c r="D41" s="26">
        <f t="shared" si="39"/>
        <v>7</v>
      </c>
      <c r="E41" s="27">
        <f t="shared" si="30"/>
        <v>0</v>
      </c>
      <c r="F41" s="25">
        <v>0</v>
      </c>
      <c r="G41" s="26">
        <v>0</v>
      </c>
      <c r="H41" s="28">
        <f t="shared" si="40"/>
        <v>0</v>
      </c>
      <c r="I41" s="25">
        <v>0</v>
      </c>
      <c r="J41" s="26">
        <v>0</v>
      </c>
      <c r="K41" s="27">
        <f t="shared" si="32"/>
        <v>0</v>
      </c>
      <c r="L41" s="25">
        <v>0</v>
      </c>
      <c r="M41" s="25">
        <v>0</v>
      </c>
      <c r="N41" s="25">
        <f t="shared" si="36"/>
        <v>0</v>
      </c>
      <c r="O41" s="25">
        <v>0</v>
      </c>
      <c r="P41" s="26">
        <v>0</v>
      </c>
      <c r="Q41" s="31">
        <f t="shared" ref="Q41" si="42">SUM(R41:S41)</f>
        <v>0</v>
      </c>
      <c r="R41" s="25">
        <v>0</v>
      </c>
      <c r="S41" s="25">
        <v>0</v>
      </c>
      <c r="T41" s="25">
        <f t="shared" si="33"/>
        <v>0</v>
      </c>
      <c r="U41" s="25">
        <v>0</v>
      </c>
      <c r="V41" s="26">
        <v>0</v>
      </c>
      <c r="W41" s="29">
        <f t="shared" si="41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3">SUM(B35:B41)</f>
        <v>114</v>
      </c>
      <c r="C42" s="110">
        <f t="shared" si="43"/>
        <v>66</v>
      </c>
      <c r="D42" s="110">
        <f t="shared" si="43"/>
        <v>48</v>
      </c>
      <c r="E42" s="110">
        <f t="shared" si="43"/>
        <v>9</v>
      </c>
      <c r="F42" s="110">
        <f t="shared" si="43"/>
        <v>7</v>
      </c>
      <c r="G42" s="110">
        <f t="shared" si="43"/>
        <v>2</v>
      </c>
      <c r="H42" s="110">
        <f t="shared" si="43"/>
        <v>4</v>
      </c>
      <c r="I42" s="110">
        <f t="shared" si="43"/>
        <v>3</v>
      </c>
      <c r="J42" s="110">
        <f t="shared" si="43"/>
        <v>1</v>
      </c>
      <c r="K42" s="110">
        <f t="shared" si="43"/>
        <v>2</v>
      </c>
      <c r="L42" s="110">
        <f t="shared" si="43"/>
        <v>2</v>
      </c>
      <c r="M42" s="110">
        <f t="shared" si="43"/>
        <v>0</v>
      </c>
      <c r="N42" s="110">
        <f t="shared" si="43"/>
        <v>11</v>
      </c>
      <c r="O42" s="110">
        <f t="shared" si="43"/>
        <v>6</v>
      </c>
      <c r="P42" s="110">
        <f t="shared" si="43"/>
        <v>5</v>
      </c>
      <c r="Q42" s="110">
        <f t="shared" si="43"/>
        <v>0</v>
      </c>
      <c r="R42" s="110">
        <f t="shared" si="43"/>
        <v>0</v>
      </c>
      <c r="S42" s="110">
        <f t="shared" si="43"/>
        <v>0</v>
      </c>
      <c r="T42" s="110">
        <f t="shared" si="43"/>
        <v>56</v>
      </c>
      <c r="U42" s="110">
        <f t="shared" si="43"/>
        <v>21</v>
      </c>
      <c r="V42" s="110">
        <f t="shared" si="43"/>
        <v>35</v>
      </c>
      <c r="W42" s="110">
        <f t="shared" si="43"/>
        <v>0</v>
      </c>
      <c r="X42" s="110">
        <f t="shared" si="43"/>
        <v>0</v>
      </c>
      <c r="Y42" s="110">
        <f t="shared" si="43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399</v>
      </c>
      <c r="C43" s="211">
        <f>SUM(C10,C18,C26,C34,C42)</f>
        <v>180</v>
      </c>
      <c r="D43" s="211">
        <f t="shared" ref="D43:Y43" si="44">SUM(D10,D18,D26,D34,D42)</f>
        <v>219</v>
      </c>
      <c r="E43" s="211">
        <f t="shared" si="44"/>
        <v>41</v>
      </c>
      <c r="F43" s="211">
        <f>SUM(F10,F18,F26,F34,F42)</f>
        <v>25</v>
      </c>
      <c r="G43" s="211">
        <f t="shared" si="44"/>
        <v>16</v>
      </c>
      <c r="H43" s="211">
        <f t="shared" si="44"/>
        <v>6</v>
      </c>
      <c r="I43" s="211">
        <f>SUM(I10,I18,I26,I34,I42)</f>
        <v>5</v>
      </c>
      <c r="J43" s="211">
        <f t="shared" si="44"/>
        <v>1</v>
      </c>
      <c r="K43" s="211">
        <f t="shared" si="44"/>
        <v>6</v>
      </c>
      <c r="L43" s="211">
        <f>SUM(L10,L18,L26,L34,L42)</f>
        <v>4</v>
      </c>
      <c r="M43" s="211">
        <f t="shared" si="44"/>
        <v>2</v>
      </c>
      <c r="N43" s="211">
        <f t="shared" si="44"/>
        <v>35</v>
      </c>
      <c r="O43" s="211">
        <f>SUM(O10,O18,O26,O34,O42)</f>
        <v>18</v>
      </c>
      <c r="P43" s="211">
        <f t="shared" si="44"/>
        <v>17</v>
      </c>
      <c r="Q43" s="211">
        <f t="shared" si="44"/>
        <v>0</v>
      </c>
      <c r="R43" s="211">
        <f>SUM(R10,R18,R26,R34,R42)</f>
        <v>0</v>
      </c>
      <c r="S43" s="211">
        <f t="shared" si="44"/>
        <v>0</v>
      </c>
      <c r="T43" s="211">
        <f t="shared" si="44"/>
        <v>312</v>
      </c>
      <c r="U43" s="211">
        <f>SUM(U10,U18,U26,U34,U42)</f>
        <v>160</v>
      </c>
      <c r="V43" s="211">
        <f t="shared" si="44"/>
        <v>152</v>
      </c>
      <c r="W43" s="211">
        <f t="shared" si="44"/>
        <v>0</v>
      </c>
      <c r="X43" s="211">
        <f>SUM(X10,X18,X26,X34,X42)</f>
        <v>0</v>
      </c>
      <c r="Y43" s="211">
        <f t="shared" si="44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17</v>
      </c>
      <c r="T44" s="6"/>
    </row>
    <row r="45" spans="1:28" ht="15.95" customHeight="1"/>
    <row r="46" spans="1:28" ht="15.95" customHeight="1"/>
    <row r="47" spans="1:28" ht="15.95" customHeight="1">
      <c r="W47" s="136"/>
    </row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24:24" ht="15.95" customHeight="1"/>
    <row r="66" spans="24:24" ht="15.95" customHeight="1"/>
    <row r="67" spans="24:24" ht="15.95" customHeight="1"/>
    <row r="68" spans="24:24" ht="15.95" customHeight="1"/>
    <row r="69" spans="24:24" ht="15.95" customHeight="1"/>
    <row r="70" spans="24:24" ht="15.95" customHeight="1"/>
    <row r="71" spans="24:24" ht="15.95" customHeight="1"/>
    <row r="72" spans="24:24" ht="15.95" customHeight="1"/>
    <row r="73" spans="24:24" ht="15.95" customHeight="1">
      <c r="X73" s="241" t="s">
        <v>104</v>
      </c>
    </row>
    <row r="74" spans="24:24" ht="15.95" customHeight="1"/>
    <row r="75" spans="24:24" ht="15.95" customHeight="1"/>
    <row r="76" spans="24:24" ht="15.95" customHeight="1"/>
    <row r="77" spans="24:24" ht="15.95" customHeight="1"/>
    <row r="78" spans="24:24" ht="15.95" customHeight="1"/>
    <row r="79" spans="24:24" ht="15.95" customHeight="1"/>
    <row r="80" spans="24:24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9"/>
  <dimension ref="A1:AC12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0" sqref="B10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3" width="7.28515625" customWidth="1"/>
    <col min="14" max="14" width="8.140625" customWidth="1"/>
    <col min="15" max="15" width="6.5703125" customWidth="1"/>
    <col min="16" max="17" width="7.28515625" customWidth="1"/>
    <col min="18" max="18" width="6.4257812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72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21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4</v>
      </c>
    </row>
    <row r="7" spans="1:29" s="2" customFormat="1" ht="15.95" customHeight="1">
      <c r="A7" s="24">
        <v>1</v>
      </c>
      <c r="B7" s="25">
        <f>SUM(C7:D7)</f>
        <v>23</v>
      </c>
      <c r="C7" s="25">
        <f>SUM(AC5,F7,I7)-SUM(L7,O7,R7)</f>
        <v>20</v>
      </c>
      <c r="D7" s="25">
        <f>SUM(AC6,G7,J7)-SUM(M7,P7,S7)</f>
        <v>3</v>
      </c>
      <c r="E7" s="27">
        <f t="shared" ref="E7:E30" si="0">SUM(F7:G7)</f>
        <v>0</v>
      </c>
      <c r="F7" s="25">
        <v>0</v>
      </c>
      <c r="G7" s="26">
        <v>0</v>
      </c>
      <c r="H7" s="27">
        <f t="shared" ref="H7:H9" si="1">SUM(I7:J7)</f>
        <v>1</v>
      </c>
      <c r="I7" s="25">
        <v>1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3</v>
      </c>
      <c r="O7" s="25">
        <v>2</v>
      </c>
      <c r="P7" s="25">
        <v>1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31</v>
      </c>
      <c r="U7" s="28">
        <v>18</v>
      </c>
      <c r="V7" s="25">
        <v>13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25</v>
      </c>
    </row>
    <row r="8" spans="1:29" s="2" customFormat="1" ht="15.95" customHeight="1">
      <c r="A8" s="24">
        <v>2</v>
      </c>
      <c r="B8" s="25">
        <f t="shared" ref="B8:B9" si="6">SUM(C8:D8)</f>
        <v>26</v>
      </c>
      <c r="C8" s="25">
        <f t="shared" ref="C8:D8" si="7">SUM(C7,F8,I8)-SUM(L8,O8,R8)</f>
        <v>21</v>
      </c>
      <c r="D8" s="26">
        <f t="shared" si="7"/>
        <v>5</v>
      </c>
      <c r="E8" s="27">
        <f t="shared" si="0"/>
        <v>2</v>
      </c>
      <c r="F8" s="25">
        <v>0</v>
      </c>
      <c r="G8" s="26">
        <v>2</v>
      </c>
      <c r="H8" s="27">
        <f t="shared" si="1"/>
        <v>1</v>
      </c>
      <c r="I8" s="25">
        <v>1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0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26</v>
      </c>
      <c r="C9" s="25">
        <f>SUM(C8,F9,I9)-SUM(L9,O9,R9)</f>
        <v>21</v>
      </c>
      <c r="D9" s="25">
        <f>SUM(D8,G9,J9)-SUM(M9,P9,S9)</f>
        <v>5</v>
      </c>
      <c r="E9" s="27">
        <f t="shared" si="0"/>
        <v>0</v>
      </c>
      <c r="F9" s="25">
        <v>0</v>
      </c>
      <c r="G9" s="26">
        <v>0</v>
      </c>
      <c r="H9" s="27">
        <f t="shared" si="1"/>
        <v>0</v>
      </c>
      <c r="I9" s="25">
        <v>0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0</v>
      </c>
      <c r="O9" s="25">
        <v>0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8"/>
        <v>0</v>
      </c>
      <c r="U9" s="28">
        <v>0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75</v>
      </c>
      <c r="C10" s="108">
        <f t="shared" si="9"/>
        <v>62</v>
      </c>
      <c r="D10" s="108">
        <f t="shared" si="9"/>
        <v>13</v>
      </c>
      <c r="E10" s="108">
        <f t="shared" si="9"/>
        <v>2</v>
      </c>
      <c r="F10" s="108">
        <f t="shared" si="9"/>
        <v>0</v>
      </c>
      <c r="G10" s="108">
        <f t="shared" si="9"/>
        <v>2</v>
      </c>
      <c r="H10" s="108">
        <f t="shared" si="9"/>
        <v>2</v>
      </c>
      <c r="I10" s="108">
        <f t="shared" si="9"/>
        <v>2</v>
      </c>
      <c r="J10" s="108">
        <f t="shared" si="9"/>
        <v>0</v>
      </c>
      <c r="K10" s="108">
        <f t="shared" si="9"/>
        <v>0</v>
      </c>
      <c r="L10" s="108">
        <f t="shared" si="9"/>
        <v>0</v>
      </c>
      <c r="M10" s="108">
        <f t="shared" si="9"/>
        <v>0</v>
      </c>
      <c r="N10" s="108">
        <f t="shared" si="9"/>
        <v>3</v>
      </c>
      <c r="O10" s="108">
        <f t="shared" si="9"/>
        <v>2</v>
      </c>
      <c r="P10" s="108">
        <f t="shared" si="9"/>
        <v>1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31</v>
      </c>
      <c r="U10" s="108">
        <f t="shared" si="9"/>
        <v>18</v>
      </c>
      <c r="V10" s="108">
        <f t="shared" si="9"/>
        <v>13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26</v>
      </c>
      <c r="C11" s="25">
        <f>SUM(C9,F11,I11)-SUM(L11,O11,R11)</f>
        <v>23</v>
      </c>
      <c r="D11" s="25">
        <f>SUM(D9,G11,J11)-SUM(M11,P11,S11)</f>
        <v>3</v>
      </c>
      <c r="E11" s="27">
        <f t="shared" si="0"/>
        <v>4</v>
      </c>
      <c r="F11" s="25">
        <v>4</v>
      </c>
      <c r="G11" s="26">
        <v>0</v>
      </c>
      <c r="H11" s="27">
        <f t="shared" ref="H11:H17" si="11">SUM(I11:J11)</f>
        <v>0</v>
      </c>
      <c r="I11" s="25">
        <v>0</v>
      </c>
      <c r="J11" s="26">
        <v>0</v>
      </c>
      <c r="K11" s="28">
        <f t="shared" ref="K11:K17" si="12">SUM(L11:M11)</f>
        <v>1</v>
      </c>
      <c r="L11" s="25">
        <v>0</v>
      </c>
      <c r="M11" s="25">
        <v>1</v>
      </c>
      <c r="N11" s="25">
        <f t="shared" si="3"/>
        <v>3</v>
      </c>
      <c r="O11" s="25">
        <v>2</v>
      </c>
      <c r="P11" s="25">
        <v>1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21</v>
      </c>
      <c r="U11" s="28">
        <v>11</v>
      </c>
      <c r="V11" s="25">
        <v>10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24</v>
      </c>
      <c r="C12" s="25">
        <f t="shared" ref="C12:D17" si="15">SUM(C11,F12,I12)-SUM(L12,O12,R12)</f>
        <v>21</v>
      </c>
      <c r="D12" s="26">
        <f t="shared" si="15"/>
        <v>3</v>
      </c>
      <c r="E12" s="27">
        <f t="shared" si="0"/>
        <v>0</v>
      </c>
      <c r="F12" s="25">
        <v>0</v>
      </c>
      <c r="G12" s="26">
        <v>0</v>
      </c>
      <c r="H12" s="27">
        <f t="shared" si="11"/>
        <v>0</v>
      </c>
      <c r="I12" s="25">
        <v>0</v>
      </c>
      <c r="J12" s="26">
        <v>0</v>
      </c>
      <c r="K12" s="27">
        <f t="shared" si="12"/>
        <v>1</v>
      </c>
      <c r="L12" s="25">
        <v>1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3"/>
        <v>1</v>
      </c>
      <c r="R12" s="25">
        <v>1</v>
      </c>
      <c r="S12" s="25">
        <v>0</v>
      </c>
      <c r="T12" s="29">
        <f t="shared" si="8"/>
        <v>234</v>
      </c>
      <c r="U12" s="28">
        <v>234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25</v>
      </c>
      <c r="C13" s="25">
        <f t="shared" si="15"/>
        <v>22</v>
      </c>
      <c r="D13" s="26">
        <f t="shared" si="15"/>
        <v>3</v>
      </c>
      <c r="E13" s="27">
        <f t="shared" si="0"/>
        <v>2</v>
      </c>
      <c r="F13" s="25">
        <v>2</v>
      </c>
      <c r="G13" s="26">
        <v>0</v>
      </c>
      <c r="H13" s="27">
        <f t="shared" si="11"/>
        <v>0</v>
      </c>
      <c r="I13" s="25">
        <v>0</v>
      </c>
      <c r="J13" s="26">
        <v>0</v>
      </c>
      <c r="K13" s="28">
        <f t="shared" si="12"/>
        <v>0</v>
      </c>
      <c r="L13" s="25">
        <v>0</v>
      </c>
      <c r="M13" s="25">
        <v>0</v>
      </c>
      <c r="N13" s="25">
        <f t="shared" si="3"/>
        <v>1</v>
      </c>
      <c r="O13" s="25">
        <v>1</v>
      </c>
      <c r="P13" s="25">
        <v>0</v>
      </c>
      <c r="Q13" s="31">
        <f t="shared" si="13"/>
        <v>0</v>
      </c>
      <c r="R13" s="25">
        <v>0</v>
      </c>
      <c r="S13" s="25">
        <v>0</v>
      </c>
      <c r="T13" s="29">
        <f t="shared" si="8"/>
        <v>7</v>
      </c>
      <c r="U13" s="28">
        <v>7</v>
      </c>
      <c r="V13" s="25">
        <v>0</v>
      </c>
      <c r="W13" s="29"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25</v>
      </c>
      <c r="C14" s="25">
        <f t="shared" si="15"/>
        <v>22</v>
      </c>
      <c r="D14" s="26">
        <f t="shared" si="15"/>
        <v>3</v>
      </c>
      <c r="E14" s="27">
        <f t="shared" si="0"/>
        <v>0</v>
      </c>
      <c r="F14" s="25">
        <v>0</v>
      </c>
      <c r="G14" s="26">
        <v>0</v>
      </c>
      <c r="H14" s="27">
        <f t="shared" si="11"/>
        <v>0</v>
      </c>
      <c r="I14" s="25">
        <v>0</v>
      </c>
      <c r="J14" s="26">
        <v>0</v>
      </c>
      <c r="K14" s="27">
        <f t="shared" si="12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3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22</v>
      </c>
      <c r="C15" s="25">
        <f t="shared" si="15"/>
        <v>19</v>
      </c>
      <c r="D15" s="26">
        <f t="shared" si="15"/>
        <v>3</v>
      </c>
      <c r="E15" s="27">
        <f t="shared" si="0"/>
        <v>2</v>
      </c>
      <c r="F15" s="25">
        <v>1</v>
      </c>
      <c r="G15" s="26">
        <v>1</v>
      </c>
      <c r="H15" s="27">
        <f t="shared" si="11"/>
        <v>0</v>
      </c>
      <c r="I15" s="25">
        <v>0</v>
      </c>
      <c r="J15" s="26">
        <v>0</v>
      </c>
      <c r="K15" s="28">
        <f t="shared" si="12"/>
        <v>0</v>
      </c>
      <c r="L15" s="25">
        <v>0</v>
      </c>
      <c r="M15" s="25">
        <v>0</v>
      </c>
      <c r="N15" s="25">
        <f t="shared" si="3"/>
        <v>5</v>
      </c>
      <c r="O15" s="25">
        <v>4</v>
      </c>
      <c r="P15" s="25">
        <v>1</v>
      </c>
      <c r="Q15" s="31">
        <f t="shared" si="13"/>
        <v>0</v>
      </c>
      <c r="R15" s="25">
        <v>0</v>
      </c>
      <c r="S15" s="25">
        <v>0</v>
      </c>
      <c r="T15" s="29">
        <f t="shared" si="8"/>
        <v>73</v>
      </c>
      <c r="U15" s="28">
        <v>67</v>
      </c>
      <c r="V15" s="25">
        <v>6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22</v>
      </c>
      <c r="C16" s="25">
        <f t="shared" si="15"/>
        <v>18</v>
      </c>
      <c r="D16" s="26">
        <f t="shared" si="15"/>
        <v>4</v>
      </c>
      <c r="E16" s="27">
        <f t="shared" si="0"/>
        <v>1</v>
      </c>
      <c r="F16" s="25">
        <v>0</v>
      </c>
      <c r="G16" s="26">
        <v>1</v>
      </c>
      <c r="H16" s="27">
        <f t="shared" si="11"/>
        <v>0</v>
      </c>
      <c r="I16" s="25">
        <v>0</v>
      </c>
      <c r="J16" s="26">
        <v>0</v>
      </c>
      <c r="K16" s="27">
        <f t="shared" si="12"/>
        <v>0</v>
      </c>
      <c r="L16" s="25">
        <v>0</v>
      </c>
      <c r="M16" s="25">
        <v>0</v>
      </c>
      <c r="N16" s="25">
        <f t="shared" si="3"/>
        <v>1</v>
      </c>
      <c r="O16" s="25">
        <v>1</v>
      </c>
      <c r="P16" s="25">
        <v>0</v>
      </c>
      <c r="Q16" s="31">
        <f t="shared" si="13"/>
        <v>0</v>
      </c>
      <c r="R16" s="25">
        <v>0</v>
      </c>
      <c r="S16" s="25">
        <v>0</v>
      </c>
      <c r="T16" s="29">
        <f t="shared" si="8"/>
        <v>5</v>
      </c>
      <c r="U16" s="28">
        <v>5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25</v>
      </c>
      <c r="C17" s="25">
        <f t="shared" si="15"/>
        <v>20</v>
      </c>
      <c r="D17" s="26">
        <f t="shared" si="15"/>
        <v>5</v>
      </c>
      <c r="E17" s="27">
        <f>SUM(F17:G17)</f>
        <v>2</v>
      </c>
      <c r="F17" s="25">
        <v>1</v>
      </c>
      <c r="G17" s="26">
        <v>1</v>
      </c>
      <c r="H17" s="27">
        <f t="shared" si="11"/>
        <v>1</v>
      </c>
      <c r="I17" s="25">
        <v>1</v>
      </c>
      <c r="J17" s="26">
        <v>0</v>
      </c>
      <c r="K17" s="27">
        <f t="shared" si="12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169</v>
      </c>
      <c r="C18" s="108">
        <f t="shared" si="16"/>
        <v>145</v>
      </c>
      <c r="D18" s="108">
        <f t="shared" si="16"/>
        <v>24</v>
      </c>
      <c r="E18" s="110">
        <f t="shared" si="16"/>
        <v>11</v>
      </c>
      <c r="F18" s="108">
        <f t="shared" si="16"/>
        <v>8</v>
      </c>
      <c r="G18" s="108">
        <f t="shared" si="16"/>
        <v>3</v>
      </c>
      <c r="H18" s="108">
        <f t="shared" si="16"/>
        <v>1</v>
      </c>
      <c r="I18" s="108">
        <f t="shared" si="16"/>
        <v>1</v>
      </c>
      <c r="J18" s="108">
        <f t="shared" si="16"/>
        <v>0</v>
      </c>
      <c r="K18" s="110">
        <f t="shared" si="16"/>
        <v>2</v>
      </c>
      <c r="L18" s="108">
        <f t="shared" si="16"/>
        <v>1</v>
      </c>
      <c r="M18" s="108">
        <f t="shared" si="16"/>
        <v>1</v>
      </c>
      <c r="N18" s="108">
        <f t="shared" si="16"/>
        <v>10</v>
      </c>
      <c r="O18" s="108">
        <f t="shared" si="16"/>
        <v>8</v>
      </c>
      <c r="P18" s="108">
        <f t="shared" si="16"/>
        <v>2</v>
      </c>
      <c r="Q18" s="108">
        <f>SUM(Q11:Q16)</f>
        <v>1</v>
      </c>
      <c r="R18" s="108">
        <f>SUM(R11:R17)</f>
        <v>1</v>
      </c>
      <c r="S18" s="108">
        <f>SUM(S11:S17)</f>
        <v>0</v>
      </c>
      <c r="T18" s="108">
        <f>SUM(T11:T17)</f>
        <v>340</v>
      </c>
      <c r="U18" s="108">
        <f>SUM(U11:U17)</f>
        <v>324</v>
      </c>
      <c r="V18" s="108">
        <f>SUM(V11:V17)</f>
        <v>16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24</v>
      </c>
      <c r="C19" s="25">
        <f>SUM(C17,F19,I19)-SUM(L19,O19,R19)</f>
        <v>18</v>
      </c>
      <c r="D19" s="26">
        <f>SUM(D17,G19,J19)-SUM(M19,P19,S19)</f>
        <v>6</v>
      </c>
      <c r="E19" s="27">
        <f t="shared" si="0"/>
        <v>0</v>
      </c>
      <c r="F19" s="25">
        <v>0</v>
      </c>
      <c r="G19" s="26">
        <v>0</v>
      </c>
      <c r="H19" s="27">
        <f t="shared" ref="H19:H25" si="17">SUM(I19:J19)</f>
        <v>1</v>
      </c>
      <c r="I19" s="25">
        <v>0</v>
      </c>
      <c r="J19" s="26">
        <v>1</v>
      </c>
      <c r="K19" s="27">
        <f>SUM(L19:M19)</f>
        <v>0</v>
      </c>
      <c r="L19" s="25">
        <v>0</v>
      </c>
      <c r="M19" s="25">
        <v>0</v>
      </c>
      <c r="N19" s="27">
        <f t="shared" ref="N19:N30" si="18">SUM(O19:P19)</f>
        <v>2</v>
      </c>
      <c r="O19" s="25">
        <v>2</v>
      </c>
      <c r="P19" s="25">
        <v>0</v>
      </c>
      <c r="Q19" s="31">
        <f t="shared" ref="Q19:Q25" si="19">SUM(R19:S19)</f>
        <v>0</v>
      </c>
      <c r="R19" s="25">
        <v>0</v>
      </c>
      <c r="S19" s="25">
        <v>0</v>
      </c>
      <c r="T19" s="25">
        <f t="shared" si="8"/>
        <v>46</v>
      </c>
      <c r="U19" s="28">
        <v>46</v>
      </c>
      <c r="V19" s="25">
        <v>0</v>
      </c>
      <c r="W19" s="29">
        <f t="shared" ref="W19:W25" si="20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1">SUM(C20:D20)</f>
        <v>24</v>
      </c>
      <c r="C20" s="25">
        <f t="shared" ref="C20:D25" si="22">SUM(C19,F20,I20)-SUM(L20,O20,R20)</f>
        <v>18</v>
      </c>
      <c r="D20" s="26">
        <f t="shared" si="22"/>
        <v>6</v>
      </c>
      <c r="E20" s="27">
        <f t="shared" si="0"/>
        <v>1</v>
      </c>
      <c r="F20" s="25">
        <v>1</v>
      </c>
      <c r="G20" s="26">
        <v>0</v>
      </c>
      <c r="H20" s="27">
        <f t="shared" si="17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8"/>
        <v>1</v>
      </c>
      <c r="O20" s="25">
        <v>1</v>
      </c>
      <c r="P20" s="25">
        <v>0</v>
      </c>
      <c r="Q20" s="31">
        <f t="shared" si="19"/>
        <v>0</v>
      </c>
      <c r="R20" s="25">
        <v>0</v>
      </c>
      <c r="S20" s="25">
        <v>0</v>
      </c>
      <c r="T20" s="25">
        <f t="shared" si="8"/>
        <v>6</v>
      </c>
      <c r="U20" s="28">
        <v>6</v>
      </c>
      <c r="V20" s="25">
        <v>0</v>
      </c>
      <c r="W20" s="29">
        <f t="shared" si="20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1"/>
        <v>24</v>
      </c>
      <c r="C21" s="25">
        <f t="shared" si="22"/>
        <v>18</v>
      </c>
      <c r="D21" s="26">
        <f t="shared" si="22"/>
        <v>6</v>
      </c>
      <c r="E21" s="27">
        <f t="shared" si="0"/>
        <v>1</v>
      </c>
      <c r="F21" s="25">
        <v>1</v>
      </c>
      <c r="G21" s="26">
        <v>0</v>
      </c>
      <c r="H21" s="27">
        <f t="shared" si="17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18"/>
        <v>1</v>
      </c>
      <c r="O21" s="25">
        <v>1</v>
      </c>
      <c r="P21" s="25">
        <v>0</v>
      </c>
      <c r="Q21" s="32">
        <f t="shared" si="19"/>
        <v>0</v>
      </c>
      <c r="R21" s="25">
        <v>0</v>
      </c>
      <c r="S21" s="25">
        <v>0</v>
      </c>
      <c r="T21" s="25">
        <f t="shared" si="8"/>
        <v>9</v>
      </c>
      <c r="U21" s="28">
        <v>9</v>
      </c>
      <c r="V21" s="25">
        <v>0</v>
      </c>
      <c r="W21" s="29">
        <f t="shared" si="20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1"/>
        <v>21</v>
      </c>
      <c r="C22" s="25">
        <f t="shared" si="22"/>
        <v>15</v>
      </c>
      <c r="D22" s="26">
        <f t="shared" si="22"/>
        <v>6</v>
      </c>
      <c r="E22" s="27">
        <f t="shared" si="0"/>
        <v>0</v>
      </c>
      <c r="F22" s="25">
        <v>0</v>
      </c>
      <c r="G22" s="26">
        <v>0</v>
      </c>
      <c r="H22" s="27">
        <f t="shared" si="17"/>
        <v>0</v>
      </c>
      <c r="I22" s="25">
        <v>0</v>
      </c>
      <c r="J22" s="26">
        <v>0</v>
      </c>
      <c r="K22" s="27">
        <f t="shared" ref="K22:K30" si="23">SUM(L22:M22)</f>
        <v>0</v>
      </c>
      <c r="L22" s="25">
        <v>0</v>
      </c>
      <c r="M22" s="25">
        <v>0</v>
      </c>
      <c r="N22" s="25">
        <f t="shared" si="18"/>
        <v>3</v>
      </c>
      <c r="O22" s="25">
        <v>3</v>
      </c>
      <c r="P22" s="25">
        <v>0</v>
      </c>
      <c r="Q22" s="31">
        <v>0</v>
      </c>
      <c r="R22" s="25">
        <v>0</v>
      </c>
      <c r="S22" s="25">
        <v>0</v>
      </c>
      <c r="T22" s="25">
        <f t="shared" si="8"/>
        <v>12</v>
      </c>
      <c r="U22" s="28">
        <v>12</v>
      </c>
      <c r="V22" s="25">
        <v>0</v>
      </c>
      <c r="W22" s="29">
        <f t="shared" si="20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1"/>
        <v>21</v>
      </c>
      <c r="C23" s="25">
        <f t="shared" si="22"/>
        <v>15</v>
      </c>
      <c r="D23" s="26">
        <f t="shared" si="22"/>
        <v>6</v>
      </c>
      <c r="E23" s="27">
        <f t="shared" si="0"/>
        <v>0</v>
      </c>
      <c r="F23" s="25">
        <v>0</v>
      </c>
      <c r="G23" s="26">
        <v>0</v>
      </c>
      <c r="H23" s="28">
        <f t="shared" si="17"/>
        <v>1</v>
      </c>
      <c r="I23" s="25">
        <v>0</v>
      </c>
      <c r="J23" s="26">
        <v>1</v>
      </c>
      <c r="K23" s="27">
        <f t="shared" si="23"/>
        <v>0</v>
      </c>
      <c r="L23" s="25">
        <v>0</v>
      </c>
      <c r="M23" s="25">
        <v>0</v>
      </c>
      <c r="N23" s="25">
        <f t="shared" si="18"/>
        <v>1</v>
      </c>
      <c r="O23" s="25">
        <v>0</v>
      </c>
      <c r="P23" s="25">
        <v>1</v>
      </c>
      <c r="Q23" s="32">
        <f t="shared" si="19"/>
        <v>0</v>
      </c>
      <c r="R23" s="25">
        <v>0</v>
      </c>
      <c r="S23" s="25">
        <v>0</v>
      </c>
      <c r="T23" s="25">
        <f t="shared" si="8"/>
        <v>5</v>
      </c>
      <c r="U23" s="28">
        <v>0</v>
      </c>
      <c r="V23" s="25">
        <v>5</v>
      </c>
      <c r="W23" s="29">
        <f t="shared" si="20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1"/>
        <v>24</v>
      </c>
      <c r="C24" s="25">
        <f t="shared" si="22"/>
        <v>17</v>
      </c>
      <c r="D24" s="26">
        <f t="shared" si="22"/>
        <v>7</v>
      </c>
      <c r="E24" s="27">
        <f t="shared" si="0"/>
        <v>2</v>
      </c>
      <c r="F24" s="25">
        <v>1</v>
      </c>
      <c r="G24" s="26">
        <v>1</v>
      </c>
      <c r="H24" s="28">
        <f t="shared" si="17"/>
        <v>1</v>
      </c>
      <c r="I24" s="25">
        <v>1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8"/>
        <v>0</v>
      </c>
      <c r="O24" s="25">
        <v>0</v>
      </c>
      <c r="P24" s="25">
        <v>0</v>
      </c>
      <c r="Q24" s="32">
        <f t="shared" si="19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20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1"/>
        <v>25</v>
      </c>
      <c r="C25" s="25">
        <f t="shared" si="22"/>
        <v>18</v>
      </c>
      <c r="D25" s="26">
        <f t="shared" si="22"/>
        <v>7</v>
      </c>
      <c r="E25" s="27">
        <f t="shared" si="0"/>
        <v>1</v>
      </c>
      <c r="F25" s="25">
        <v>1</v>
      </c>
      <c r="G25" s="26">
        <v>0</v>
      </c>
      <c r="H25" s="28">
        <f t="shared" si="17"/>
        <v>0</v>
      </c>
      <c r="I25" s="25">
        <v>0</v>
      </c>
      <c r="J25" s="26">
        <v>0</v>
      </c>
      <c r="K25" s="27">
        <f t="shared" si="23"/>
        <v>0</v>
      </c>
      <c r="L25" s="25">
        <v>0</v>
      </c>
      <c r="M25" s="25">
        <v>0</v>
      </c>
      <c r="N25" s="25">
        <f t="shared" si="18"/>
        <v>0</v>
      </c>
      <c r="O25" s="25">
        <v>0</v>
      </c>
      <c r="P25" s="25">
        <v>0</v>
      </c>
      <c r="Q25" s="32">
        <f t="shared" si="19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20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163</v>
      </c>
      <c r="C26" s="111">
        <f>SUM(C19:C25)</f>
        <v>119</v>
      </c>
      <c r="D26" s="111">
        <f>SUM(D19:D25)</f>
        <v>44</v>
      </c>
      <c r="E26" s="110">
        <f t="shared" ref="E26:Y26" si="24">SUM(E19:E25)</f>
        <v>5</v>
      </c>
      <c r="F26" s="111">
        <f t="shared" si="24"/>
        <v>4</v>
      </c>
      <c r="G26" s="111">
        <f t="shared" si="24"/>
        <v>1</v>
      </c>
      <c r="H26" s="110">
        <f t="shared" si="24"/>
        <v>3</v>
      </c>
      <c r="I26" s="111">
        <f t="shared" si="24"/>
        <v>1</v>
      </c>
      <c r="J26" s="111">
        <f t="shared" si="24"/>
        <v>2</v>
      </c>
      <c r="K26" s="110">
        <f t="shared" si="24"/>
        <v>0</v>
      </c>
      <c r="L26" s="111">
        <f t="shared" si="24"/>
        <v>0</v>
      </c>
      <c r="M26" s="111">
        <f t="shared" si="24"/>
        <v>0</v>
      </c>
      <c r="N26" s="110">
        <f>SUM(N19:N25)</f>
        <v>8</v>
      </c>
      <c r="O26" s="111">
        <f t="shared" si="24"/>
        <v>7</v>
      </c>
      <c r="P26" s="111">
        <f t="shared" si="24"/>
        <v>1</v>
      </c>
      <c r="Q26" s="110">
        <f t="shared" si="24"/>
        <v>0</v>
      </c>
      <c r="R26" s="111">
        <f t="shared" si="24"/>
        <v>0</v>
      </c>
      <c r="S26" s="111">
        <f t="shared" si="24"/>
        <v>0</v>
      </c>
      <c r="T26" s="110">
        <f t="shared" si="24"/>
        <v>78</v>
      </c>
      <c r="U26" s="111">
        <f t="shared" si="24"/>
        <v>73</v>
      </c>
      <c r="V26" s="111">
        <f t="shared" si="24"/>
        <v>5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25</v>
      </c>
      <c r="C27" s="25">
        <f>SUM(C25,F27,I27)-SUM(L27,O27,R27)</f>
        <v>17</v>
      </c>
      <c r="D27" s="26">
        <f>SUM(D25,G27,J27)-SUM(M27,P27,S27)</f>
        <v>8</v>
      </c>
      <c r="E27" s="27">
        <f t="shared" si="0"/>
        <v>3</v>
      </c>
      <c r="F27" s="25">
        <v>1</v>
      </c>
      <c r="G27" s="26">
        <v>2</v>
      </c>
      <c r="H27" s="28">
        <f t="shared" ref="H27:H33" si="26">SUM(I27:J27)</f>
        <v>0</v>
      </c>
      <c r="I27" s="25">
        <v>0</v>
      </c>
      <c r="J27" s="26">
        <v>0</v>
      </c>
      <c r="K27" s="27">
        <f t="shared" si="23"/>
        <v>0</v>
      </c>
      <c r="L27" s="25">
        <v>0</v>
      </c>
      <c r="M27" s="25">
        <v>0</v>
      </c>
      <c r="N27" s="25">
        <f t="shared" si="18"/>
        <v>3</v>
      </c>
      <c r="O27" s="25">
        <v>2</v>
      </c>
      <c r="P27" s="25">
        <v>1</v>
      </c>
      <c r="Q27" s="32">
        <f>SUM(R27:S27)</f>
        <v>0</v>
      </c>
      <c r="R27" s="25">
        <v>0</v>
      </c>
      <c r="S27" s="25">
        <v>0</v>
      </c>
      <c r="T27" s="25">
        <f t="shared" si="8"/>
        <v>31</v>
      </c>
      <c r="U27" s="28">
        <v>22</v>
      </c>
      <c r="V27" s="25">
        <v>9</v>
      </c>
      <c r="W27" s="29">
        <f t="shared" ref="W27:W33" si="27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5"/>
        <v>24</v>
      </c>
      <c r="C28" s="25">
        <f t="shared" ref="C28:D33" si="28">SUM(C27,F28,I28)-SUM(L28,O28,R28)</f>
        <v>16</v>
      </c>
      <c r="D28" s="26">
        <f t="shared" si="28"/>
        <v>8</v>
      </c>
      <c r="E28" s="27">
        <f t="shared" si="0"/>
        <v>0</v>
      </c>
      <c r="F28" s="25">
        <v>0</v>
      </c>
      <c r="G28" s="26">
        <v>0</v>
      </c>
      <c r="H28" s="28">
        <f t="shared" si="26"/>
        <v>1</v>
      </c>
      <c r="I28" s="25">
        <v>0</v>
      </c>
      <c r="J28" s="26">
        <v>1</v>
      </c>
      <c r="K28" s="27">
        <f t="shared" si="23"/>
        <v>2</v>
      </c>
      <c r="L28" s="25">
        <v>1</v>
      </c>
      <c r="M28" s="26">
        <v>1</v>
      </c>
      <c r="N28" s="25">
        <f t="shared" si="18"/>
        <v>0</v>
      </c>
      <c r="O28" s="25">
        <v>0</v>
      </c>
      <c r="P28" s="26">
        <v>0</v>
      </c>
      <c r="Q28" s="27">
        <f>SUM(R28:S28)</f>
        <v>0</v>
      </c>
      <c r="R28" s="25">
        <v>0</v>
      </c>
      <c r="S28" s="26">
        <v>0</v>
      </c>
      <c r="T28" s="25">
        <f t="shared" si="8"/>
        <v>0</v>
      </c>
      <c r="U28" s="25">
        <v>0</v>
      </c>
      <c r="V28" s="26">
        <v>0</v>
      </c>
      <c r="W28" s="29">
        <f t="shared" si="27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5"/>
        <v>24</v>
      </c>
      <c r="C29" s="25">
        <f t="shared" si="28"/>
        <v>16</v>
      </c>
      <c r="D29" s="26">
        <f t="shared" si="28"/>
        <v>8</v>
      </c>
      <c r="E29" s="27">
        <f t="shared" si="0"/>
        <v>0</v>
      </c>
      <c r="F29" s="25">
        <v>0</v>
      </c>
      <c r="G29" s="26">
        <v>0</v>
      </c>
      <c r="H29" s="28">
        <f t="shared" si="26"/>
        <v>0</v>
      </c>
      <c r="I29" s="25">
        <v>0</v>
      </c>
      <c r="J29" s="26">
        <v>0</v>
      </c>
      <c r="K29" s="27">
        <f t="shared" si="23"/>
        <v>0</v>
      </c>
      <c r="L29" s="25">
        <v>0</v>
      </c>
      <c r="M29" s="25">
        <v>0</v>
      </c>
      <c r="N29" s="25">
        <f t="shared" si="18"/>
        <v>0</v>
      </c>
      <c r="O29" s="25">
        <v>0</v>
      </c>
      <c r="P29" s="26">
        <v>0</v>
      </c>
      <c r="Q29" s="31"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7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24</v>
      </c>
      <c r="C30" s="25">
        <f t="shared" si="28"/>
        <v>16</v>
      </c>
      <c r="D30" s="26">
        <f t="shared" si="28"/>
        <v>8</v>
      </c>
      <c r="E30" s="27">
        <f t="shared" si="0"/>
        <v>2</v>
      </c>
      <c r="F30" s="25">
        <v>1</v>
      </c>
      <c r="G30" s="26">
        <v>1</v>
      </c>
      <c r="H30" s="28">
        <f t="shared" si="26"/>
        <v>1</v>
      </c>
      <c r="I30" s="25">
        <v>1</v>
      </c>
      <c r="J30" s="26">
        <v>0</v>
      </c>
      <c r="K30" s="27">
        <f t="shared" si="23"/>
        <v>0</v>
      </c>
      <c r="L30" s="25">
        <v>0</v>
      </c>
      <c r="M30" s="25">
        <v>0</v>
      </c>
      <c r="N30" s="25">
        <f t="shared" si="18"/>
        <v>3</v>
      </c>
      <c r="O30" s="25">
        <v>2</v>
      </c>
      <c r="P30" s="26">
        <v>1</v>
      </c>
      <c r="Q30" s="31">
        <f>SUM(R30:S30)</f>
        <v>0</v>
      </c>
      <c r="R30" s="25">
        <v>0</v>
      </c>
      <c r="S30" s="25">
        <v>0</v>
      </c>
      <c r="T30" s="25">
        <f t="shared" si="8"/>
        <v>15</v>
      </c>
      <c r="U30" s="25">
        <v>12</v>
      </c>
      <c r="V30" s="26">
        <v>3</v>
      </c>
      <c r="W30" s="29">
        <f t="shared" si="27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23</v>
      </c>
      <c r="C31" s="25">
        <f t="shared" si="28"/>
        <v>15</v>
      </c>
      <c r="D31" s="26">
        <f t="shared" si="28"/>
        <v>8</v>
      </c>
      <c r="E31" s="27">
        <f>SUM(F31:G31)</f>
        <v>1</v>
      </c>
      <c r="F31" s="25">
        <v>0</v>
      </c>
      <c r="G31" s="26">
        <v>1</v>
      </c>
      <c r="H31" s="28">
        <f t="shared" si="26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2</v>
      </c>
      <c r="O31" s="25">
        <v>1</v>
      </c>
      <c r="P31" s="26">
        <v>1</v>
      </c>
      <c r="Q31" s="31">
        <f>SUM(R31:S31)</f>
        <v>0</v>
      </c>
      <c r="R31" s="25">
        <v>0</v>
      </c>
      <c r="S31" s="25">
        <v>0</v>
      </c>
      <c r="T31" s="25">
        <f>SUM(U31:V31)</f>
        <v>10</v>
      </c>
      <c r="U31" s="25">
        <v>6</v>
      </c>
      <c r="V31" s="26">
        <v>4</v>
      </c>
      <c r="W31" s="29">
        <f t="shared" si="27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5"/>
        <v>24</v>
      </c>
      <c r="C32" s="25">
        <f t="shared" si="28"/>
        <v>15</v>
      </c>
      <c r="D32" s="26">
        <f t="shared" si="28"/>
        <v>9</v>
      </c>
      <c r="E32" s="27">
        <f>SUM(F32:G32)</f>
        <v>1</v>
      </c>
      <c r="F32" s="25">
        <v>0</v>
      </c>
      <c r="G32" s="26">
        <v>1</v>
      </c>
      <c r="H32" s="28">
        <f t="shared" si="26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7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23</v>
      </c>
      <c r="C33" s="25">
        <f t="shared" si="28"/>
        <v>14</v>
      </c>
      <c r="D33" s="26">
        <f t="shared" si="28"/>
        <v>9</v>
      </c>
      <c r="E33" s="27">
        <f>SUM(F33:G33)</f>
        <v>0</v>
      </c>
      <c r="F33" s="25">
        <v>0</v>
      </c>
      <c r="G33" s="26">
        <v>0</v>
      </c>
      <c r="H33" s="28">
        <f t="shared" si="26"/>
        <v>1</v>
      </c>
      <c r="I33" s="25">
        <v>0</v>
      </c>
      <c r="J33" s="26">
        <v>1</v>
      </c>
      <c r="K33" s="27">
        <f>SUM(L33:M33)</f>
        <v>1</v>
      </c>
      <c r="L33" s="25">
        <v>0</v>
      </c>
      <c r="M33" s="25">
        <v>1</v>
      </c>
      <c r="N33" s="25">
        <f>SUM(O33:P33)</f>
        <v>1</v>
      </c>
      <c r="O33" s="25">
        <v>1</v>
      </c>
      <c r="P33" s="26">
        <v>0</v>
      </c>
      <c r="Q33" s="31">
        <v>0</v>
      </c>
      <c r="R33" s="25">
        <v>0</v>
      </c>
      <c r="S33" s="25">
        <v>0</v>
      </c>
      <c r="T33" s="25">
        <f>SUM(U33:V33)</f>
        <v>6</v>
      </c>
      <c r="U33" s="25">
        <v>6</v>
      </c>
      <c r="V33" s="26">
        <v>0</v>
      </c>
      <c r="W33" s="29">
        <f t="shared" si="27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9">SUM(B27:B33)</f>
        <v>167</v>
      </c>
      <c r="C34" s="110">
        <f t="shared" si="29"/>
        <v>109</v>
      </c>
      <c r="D34" s="110">
        <f t="shared" si="29"/>
        <v>58</v>
      </c>
      <c r="E34" s="110">
        <f t="shared" si="29"/>
        <v>7</v>
      </c>
      <c r="F34" s="111">
        <f t="shared" si="29"/>
        <v>2</v>
      </c>
      <c r="G34" s="111">
        <f t="shared" si="29"/>
        <v>5</v>
      </c>
      <c r="H34" s="110">
        <f t="shared" si="29"/>
        <v>3</v>
      </c>
      <c r="I34" s="111">
        <f t="shared" si="29"/>
        <v>1</v>
      </c>
      <c r="J34" s="111">
        <f t="shared" si="29"/>
        <v>2</v>
      </c>
      <c r="K34" s="110">
        <f t="shared" si="29"/>
        <v>3</v>
      </c>
      <c r="L34" s="111">
        <f t="shared" si="29"/>
        <v>1</v>
      </c>
      <c r="M34" s="111">
        <f t="shared" si="29"/>
        <v>2</v>
      </c>
      <c r="N34" s="110">
        <f t="shared" si="29"/>
        <v>9</v>
      </c>
      <c r="O34" s="111">
        <f t="shared" si="29"/>
        <v>6</v>
      </c>
      <c r="P34" s="111">
        <f t="shared" si="29"/>
        <v>3</v>
      </c>
      <c r="Q34" s="110">
        <f t="shared" si="29"/>
        <v>0</v>
      </c>
      <c r="R34" s="111">
        <f t="shared" si="29"/>
        <v>0</v>
      </c>
      <c r="S34" s="111">
        <f t="shared" si="29"/>
        <v>0</v>
      </c>
      <c r="T34" s="110">
        <f t="shared" si="29"/>
        <v>62</v>
      </c>
      <c r="U34" s="111">
        <f t="shared" si="29"/>
        <v>46</v>
      </c>
      <c r="V34" s="111">
        <f t="shared" si="29"/>
        <v>16</v>
      </c>
      <c r="W34" s="110">
        <f t="shared" si="29"/>
        <v>0</v>
      </c>
      <c r="X34" s="111">
        <f t="shared" si="29"/>
        <v>0</v>
      </c>
      <c r="Y34" s="111">
        <f t="shared" si="29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0">SUM(C35:D35)</f>
        <v>25</v>
      </c>
      <c r="C35" s="25">
        <f>SUM(C33,F35,I35)-SUM(L35,O35,R35)</f>
        <v>15</v>
      </c>
      <c r="D35" s="26">
        <f>SUM(D33,G35,J35)-SUM(M35,P35,S35)</f>
        <v>10</v>
      </c>
      <c r="E35" s="27">
        <f t="shared" ref="E35:E41" si="31">SUM(F35:G35)</f>
        <v>2</v>
      </c>
      <c r="F35" s="25">
        <v>1</v>
      </c>
      <c r="G35" s="26">
        <v>1</v>
      </c>
      <c r="H35" s="28">
        <f t="shared" ref="H35:H39" si="32">SUM(I35:J35)</f>
        <v>0</v>
      </c>
      <c r="I35" s="25">
        <v>0</v>
      </c>
      <c r="J35" s="26">
        <v>0</v>
      </c>
      <c r="K35" s="27">
        <f t="shared" ref="K35:K41" si="33">SUM(L35:M35)</f>
        <v>0</v>
      </c>
      <c r="L35" s="25">
        <v>0</v>
      </c>
      <c r="M35" s="25">
        <v>0</v>
      </c>
      <c r="N35" s="25">
        <f t="shared" ref="N35:N41" si="34">SUM(O35:P35)</f>
        <v>0</v>
      </c>
      <c r="O35" s="25">
        <v>0</v>
      </c>
      <c r="P35" s="26">
        <v>0</v>
      </c>
      <c r="Q35" s="31">
        <f t="shared" ref="Q35:Q41" si="35">SUM(R35:S35)</f>
        <v>0</v>
      </c>
      <c r="R35" s="25">
        <v>0</v>
      </c>
      <c r="S35" s="25">
        <v>0</v>
      </c>
      <c r="T35" s="25">
        <f t="shared" ref="T35:T41" si="36">SUM(U35:V35)</f>
        <v>0</v>
      </c>
      <c r="U35" s="25">
        <v>0</v>
      </c>
      <c r="V35" s="26">
        <v>0</v>
      </c>
      <c r="W35" s="29">
        <f t="shared" ref="W35:W39" si="37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0"/>
        <v>25</v>
      </c>
      <c r="C36" s="25">
        <f t="shared" ref="C36:D39" si="38">SUM(C35,F36,I36)-SUM(L36,O36,R36)</f>
        <v>15</v>
      </c>
      <c r="D36" s="26">
        <f t="shared" si="38"/>
        <v>10</v>
      </c>
      <c r="E36" s="27">
        <f t="shared" si="31"/>
        <v>0</v>
      </c>
      <c r="F36" s="25">
        <v>0</v>
      </c>
      <c r="G36" s="26">
        <v>0</v>
      </c>
      <c r="H36" s="28">
        <f t="shared" si="32"/>
        <v>0</v>
      </c>
      <c r="I36" s="25">
        <v>0</v>
      </c>
      <c r="J36" s="26">
        <v>0</v>
      </c>
      <c r="K36" s="27">
        <f t="shared" si="33"/>
        <v>0</v>
      </c>
      <c r="L36" s="25">
        <v>0</v>
      </c>
      <c r="M36" s="25">
        <v>0</v>
      </c>
      <c r="N36" s="25">
        <f t="shared" si="34"/>
        <v>0</v>
      </c>
      <c r="O36" s="25">
        <v>0</v>
      </c>
      <c r="P36" s="26">
        <v>0</v>
      </c>
      <c r="Q36" s="31">
        <f t="shared" si="35"/>
        <v>0</v>
      </c>
      <c r="R36" s="25">
        <v>0</v>
      </c>
      <c r="S36" s="25">
        <v>0</v>
      </c>
      <c r="T36" s="25">
        <f t="shared" si="36"/>
        <v>0</v>
      </c>
      <c r="U36" s="25">
        <v>0</v>
      </c>
      <c r="V36" s="26">
        <v>0</v>
      </c>
      <c r="W36" s="29">
        <f t="shared" si="37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0"/>
        <v>25</v>
      </c>
      <c r="C37" s="25">
        <f t="shared" si="38"/>
        <v>17</v>
      </c>
      <c r="D37" s="26">
        <f t="shared" si="38"/>
        <v>8</v>
      </c>
      <c r="E37" s="27">
        <f t="shared" si="31"/>
        <v>1</v>
      </c>
      <c r="F37" s="25">
        <v>1</v>
      </c>
      <c r="G37" s="26">
        <v>0</v>
      </c>
      <c r="H37" s="28">
        <f t="shared" si="32"/>
        <v>1</v>
      </c>
      <c r="I37" s="25">
        <v>1</v>
      </c>
      <c r="J37" s="26">
        <v>0</v>
      </c>
      <c r="K37" s="27">
        <f t="shared" si="33"/>
        <v>0</v>
      </c>
      <c r="L37" s="25">
        <v>0</v>
      </c>
      <c r="M37" s="25">
        <v>0</v>
      </c>
      <c r="N37" s="25">
        <f t="shared" si="34"/>
        <v>2</v>
      </c>
      <c r="O37" s="25">
        <v>0</v>
      </c>
      <c r="P37" s="26">
        <v>2</v>
      </c>
      <c r="Q37" s="31">
        <f t="shared" si="35"/>
        <v>0</v>
      </c>
      <c r="R37" s="25">
        <v>0</v>
      </c>
      <c r="S37" s="25">
        <v>0</v>
      </c>
      <c r="T37" s="25">
        <f t="shared" si="36"/>
        <v>10</v>
      </c>
      <c r="U37" s="25">
        <v>0</v>
      </c>
      <c r="V37" s="26">
        <v>10</v>
      </c>
      <c r="W37" s="29">
        <f t="shared" si="37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0"/>
        <v>25</v>
      </c>
      <c r="C38" s="25">
        <f t="shared" si="38"/>
        <v>19</v>
      </c>
      <c r="D38" s="26">
        <f t="shared" si="38"/>
        <v>6</v>
      </c>
      <c r="E38" s="27">
        <f t="shared" si="31"/>
        <v>2</v>
      </c>
      <c r="F38" s="25">
        <v>2</v>
      </c>
      <c r="G38" s="26">
        <v>0</v>
      </c>
      <c r="H38" s="28">
        <f t="shared" si="32"/>
        <v>0</v>
      </c>
      <c r="I38" s="25">
        <v>0</v>
      </c>
      <c r="J38" s="26">
        <v>0</v>
      </c>
      <c r="K38" s="27">
        <f t="shared" si="33"/>
        <v>1</v>
      </c>
      <c r="L38" s="25">
        <v>0</v>
      </c>
      <c r="M38" s="25">
        <v>1</v>
      </c>
      <c r="N38" s="25">
        <f t="shared" si="34"/>
        <v>1</v>
      </c>
      <c r="O38" s="25">
        <v>0</v>
      </c>
      <c r="P38" s="26">
        <v>1</v>
      </c>
      <c r="Q38" s="31">
        <f t="shared" si="35"/>
        <v>0</v>
      </c>
      <c r="R38" s="25">
        <v>0</v>
      </c>
      <c r="S38" s="25">
        <v>0</v>
      </c>
      <c r="T38" s="25">
        <f t="shared" si="36"/>
        <v>41</v>
      </c>
      <c r="U38" s="25">
        <v>0</v>
      </c>
      <c r="V38" s="26">
        <v>41</v>
      </c>
      <c r="W38" s="29">
        <f t="shared" si="37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0"/>
        <v>23</v>
      </c>
      <c r="C39" s="25">
        <f t="shared" si="38"/>
        <v>19</v>
      </c>
      <c r="D39" s="26">
        <f t="shared" si="38"/>
        <v>4</v>
      </c>
      <c r="E39" s="27">
        <f t="shared" si="31"/>
        <v>1</v>
      </c>
      <c r="F39" s="25">
        <v>1</v>
      </c>
      <c r="G39" s="26">
        <v>0</v>
      </c>
      <c r="H39" s="28">
        <f t="shared" si="32"/>
        <v>0</v>
      </c>
      <c r="I39" s="25">
        <v>0</v>
      </c>
      <c r="J39" s="26">
        <v>0</v>
      </c>
      <c r="K39" s="27">
        <f t="shared" si="33"/>
        <v>0</v>
      </c>
      <c r="L39" s="25">
        <v>0</v>
      </c>
      <c r="M39" s="25">
        <v>0</v>
      </c>
      <c r="N39" s="25">
        <f t="shared" si="34"/>
        <v>3</v>
      </c>
      <c r="O39" s="25">
        <v>1</v>
      </c>
      <c r="P39" s="26">
        <v>2</v>
      </c>
      <c r="Q39" s="31">
        <f t="shared" si="35"/>
        <v>0</v>
      </c>
      <c r="R39" s="25">
        <v>0</v>
      </c>
      <c r="S39" s="25">
        <v>0</v>
      </c>
      <c r="T39" s="25">
        <f t="shared" si="36"/>
        <v>42</v>
      </c>
      <c r="U39" s="25">
        <v>4</v>
      </c>
      <c r="V39" s="26">
        <v>38</v>
      </c>
      <c r="W39" s="29">
        <f t="shared" si="37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9">SUM(C40:D40)</f>
        <v>24</v>
      </c>
      <c r="C40" s="25">
        <f t="shared" ref="C40:C41" si="40">SUM(C39,F40,I40)-SUM(L40,O40,R40)</f>
        <v>20</v>
      </c>
      <c r="D40" s="26">
        <f t="shared" ref="D40:D41" si="41">SUM(D39,G40,J40)-SUM(M40,P40,S40)</f>
        <v>4</v>
      </c>
      <c r="E40" s="27">
        <f t="shared" si="31"/>
        <v>2</v>
      </c>
      <c r="F40" s="25">
        <v>2</v>
      </c>
      <c r="G40" s="26">
        <v>0</v>
      </c>
      <c r="H40" s="28">
        <f t="shared" ref="H40:H41" si="42">SUM(I40:J40)</f>
        <v>0</v>
      </c>
      <c r="I40" s="25">
        <v>0</v>
      </c>
      <c r="J40" s="26">
        <v>0</v>
      </c>
      <c r="K40" s="27">
        <f t="shared" si="33"/>
        <v>0</v>
      </c>
      <c r="L40" s="25">
        <v>0</v>
      </c>
      <c r="M40" s="25">
        <v>0</v>
      </c>
      <c r="N40" s="25">
        <f t="shared" si="34"/>
        <v>1</v>
      </c>
      <c r="O40" s="25">
        <v>1</v>
      </c>
      <c r="P40" s="26">
        <v>0</v>
      </c>
      <c r="Q40" s="31">
        <f t="shared" si="35"/>
        <v>0</v>
      </c>
      <c r="R40" s="25">
        <v>0</v>
      </c>
      <c r="S40" s="25">
        <v>0</v>
      </c>
      <c r="T40" s="25">
        <f t="shared" si="36"/>
        <v>2</v>
      </c>
      <c r="U40" s="25">
        <v>2</v>
      </c>
      <c r="V40" s="26">
        <v>0</v>
      </c>
      <c r="W40" s="29">
        <f t="shared" ref="W40:W41" si="43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9"/>
        <v>25</v>
      </c>
      <c r="C41" s="25">
        <f t="shared" si="40"/>
        <v>18</v>
      </c>
      <c r="D41" s="26">
        <f t="shared" si="41"/>
        <v>7</v>
      </c>
      <c r="E41" s="27">
        <f t="shared" si="31"/>
        <v>3</v>
      </c>
      <c r="F41" s="25">
        <v>0</v>
      </c>
      <c r="G41" s="26">
        <v>3</v>
      </c>
      <c r="H41" s="28">
        <f t="shared" si="42"/>
        <v>0</v>
      </c>
      <c r="I41" s="25">
        <v>0</v>
      </c>
      <c r="J41" s="26">
        <v>0</v>
      </c>
      <c r="K41" s="27">
        <f t="shared" si="33"/>
        <v>1</v>
      </c>
      <c r="L41" s="25">
        <v>1</v>
      </c>
      <c r="M41" s="25">
        <v>0</v>
      </c>
      <c r="N41" s="25">
        <f t="shared" si="34"/>
        <v>1</v>
      </c>
      <c r="O41" s="25">
        <v>1</v>
      </c>
      <c r="P41" s="26">
        <v>0</v>
      </c>
      <c r="Q41" s="31">
        <f t="shared" si="35"/>
        <v>0</v>
      </c>
      <c r="R41" s="25">
        <v>0</v>
      </c>
      <c r="S41" s="25">
        <v>0</v>
      </c>
      <c r="T41" s="25">
        <f t="shared" si="36"/>
        <v>8</v>
      </c>
      <c r="U41" s="25">
        <v>8</v>
      </c>
      <c r="V41" s="26">
        <v>0</v>
      </c>
      <c r="W41" s="29">
        <f t="shared" si="43"/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4">SUM(B35:B41)</f>
        <v>172</v>
      </c>
      <c r="C42" s="110">
        <f t="shared" si="44"/>
        <v>123</v>
      </c>
      <c r="D42" s="110">
        <f t="shared" si="44"/>
        <v>49</v>
      </c>
      <c r="E42" s="110">
        <f t="shared" si="44"/>
        <v>11</v>
      </c>
      <c r="F42" s="110">
        <f t="shared" si="44"/>
        <v>7</v>
      </c>
      <c r="G42" s="110">
        <f t="shared" si="44"/>
        <v>4</v>
      </c>
      <c r="H42" s="110">
        <f t="shared" si="44"/>
        <v>1</v>
      </c>
      <c r="I42" s="110">
        <f t="shared" si="44"/>
        <v>1</v>
      </c>
      <c r="J42" s="110">
        <f t="shared" si="44"/>
        <v>0</v>
      </c>
      <c r="K42" s="110">
        <f t="shared" si="44"/>
        <v>2</v>
      </c>
      <c r="L42" s="110">
        <f t="shared" si="44"/>
        <v>1</v>
      </c>
      <c r="M42" s="110">
        <f t="shared" si="44"/>
        <v>1</v>
      </c>
      <c r="N42" s="110">
        <f t="shared" si="44"/>
        <v>8</v>
      </c>
      <c r="O42" s="110">
        <f t="shared" si="44"/>
        <v>3</v>
      </c>
      <c r="P42" s="110">
        <f t="shared" si="44"/>
        <v>5</v>
      </c>
      <c r="Q42" s="110">
        <f t="shared" si="44"/>
        <v>0</v>
      </c>
      <c r="R42" s="110">
        <f t="shared" si="44"/>
        <v>0</v>
      </c>
      <c r="S42" s="110">
        <f t="shared" si="44"/>
        <v>0</v>
      </c>
      <c r="T42" s="110">
        <f t="shared" si="44"/>
        <v>103</v>
      </c>
      <c r="U42" s="110">
        <f t="shared" si="44"/>
        <v>14</v>
      </c>
      <c r="V42" s="110">
        <f t="shared" si="44"/>
        <v>89</v>
      </c>
      <c r="W42" s="110">
        <f t="shared" si="44"/>
        <v>0</v>
      </c>
      <c r="X42" s="110">
        <f t="shared" si="44"/>
        <v>0</v>
      </c>
      <c r="Y42" s="110">
        <f t="shared" si="44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 t="shared" ref="B43:Y43" si="45">SUM(B10,B18,B26,B34,B42)</f>
        <v>746</v>
      </c>
      <c r="C43" s="211">
        <f t="shared" si="45"/>
        <v>558</v>
      </c>
      <c r="D43" s="211">
        <f t="shared" si="45"/>
        <v>188</v>
      </c>
      <c r="E43" s="211">
        <f t="shared" si="45"/>
        <v>36</v>
      </c>
      <c r="F43" s="211">
        <f t="shared" si="45"/>
        <v>21</v>
      </c>
      <c r="G43" s="211">
        <f t="shared" si="45"/>
        <v>15</v>
      </c>
      <c r="H43" s="211">
        <f t="shared" si="45"/>
        <v>10</v>
      </c>
      <c r="I43" s="211">
        <f t="shared" si="45"/>
        <v>6</v>
      </c>
      <c r="J43" s="211">
        <f t="shared" si="45"/>
        <v>4</v>
      </c>
      <c r="K43" s="211">
        <f t="shared" si="45"/>
        <v>7</v>
      </c>
      <c r="L43" s="211">
        <f t="shared" si="45"/>
        <v>3</v>
      </c>
      <c r="M43" s="211">
        <f t="shared" si="45"/>
        <v>4</v>
      </c>
      <c r="N43" s="211">
        <f t="shared" si="45"/>
        <v>38</v>
      </c>
      <c r="O43" s="211">
        <f t="shared" si="45"/>
        <v>26</v>
      </c>
      <c r="P43" s="211">
        <f t="shared" si="45"/>
        <v>12</v>
      </c>
      <c r="Q43" s="211">
        <f t="shared" si="45"/>
        <v>1</v>
      </c>
      <c r="R43" s="211">
        <f t="shared" si="45"/>
        <v>1</v>
      </c>
      <c r="S43" s="211">
        <f t="shared" si="45"/>
        <v>0</v>
      </c>
      <c r="T43" s="211">
        <f t="shared" si="45"/>
        <v>614</v>
      </c>
      <c r="U43" s="211">
        <f t="shared" si="45"/>
        <v>475</v>
      </c>
      <c r="V43" s="211">
        <f t="shared" si="45"/>
        <v>139</v>
      </c>
      <c r="W43" s="211">
        <f t="shared" si="45"/>
        <v>0</v>
      </c>
      <c r="X43" s="211">
        <f t="shared" si="45"/>
        <v>0</v>
      </c>
      <c r="Y43" s="211">
        <f t="shared" si="45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25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10"/>
  <dimension ref="A1:AC130"/>
  <sheetViews>
    <sheetView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D42" sqref="D42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8554687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9">
      <c r="A2" s="3" t="s">
        <v>105</v>
      </c>
      <c r="B2" s="3" t="s">
        <v>106</v>
      </c>
      <c r="C2" s="3"/>
      <c r="D2" s="4"/>
      <c r="E2" s="4" t="s">
        <v>73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50" t="s">
        <v>2</v>
      </c>
      <c r="C4" s="251"/>
      <c r="D4" s="279"/>
      <c r="E4" s="285" t="s">
        <v>7</v>
      </c>
      <c r="F4" s="253"/>
      <c r="G4" s="254"/>
      <c r="H4" s="259" t="s">
        <v>3</v>
      </c>
      <c r="I4" s="259"/>
      <c r="J4" s="260"/>
      <c r="K4" s="259" t="s">
        <v>3</v>
      </c>
      <c r="L4" s="259"/>
      <c r="M4" s="260"/>
      <c r="N4" s="261" t="s">
        <v>4</v>
      </c>
      <c r="O4" s="261"/>
      <c r="P4" s="261"/>
      <c r="Q4" s="261"/>
      <c r="R4" s="261"/>
      <c r="S4" s="262"/>
      <c r="T4" s="252" t="s">
        <v>16</v>
      </c>
      <c r="U4" s="263"/>
      <c r="V4" s="264"/>
      <c r="W4" s="252" t="s">
        <v>18</v>
      </c>
      <c r="X4" s="263"/>
      <c r="Y4" s="264"/>
      <c r="Z4" s="280" t="s">
        <v>20</v>
      </c>
      <c r="AA4" s="266"/>
    </row>
    <row r="5" spans="1:29" s="11" customFormat="1" ht="14.25" customHeight="1" thickBot="1">
      <c r="A5" s="12" t="s">
        <v>5</v>
      </c>
      <c r="B5" s="268" t="s">
        <v>6</v>
      </c>
      <c r="C5" s="269"/>
      <c r="D5" s="284"/>
      <c r="E5" s="286"/>
      <c r="F5" s="256"/>
      <c r="G5" s="257"/>
      <c r="H5" s="267" t="s">
        <v>8</v>
      </c>
      <c r="I5" s="267"/>
      <c r="J5" s="275"/>
      <c r="K5" s="267" t="s">
        <v>9</v>
      </c>
      <c r="L5" s="267"/>
      <c r="M5" s="275"/>
      <c r="N5" s="277" t="s">
        <v>10</v>
      </c>
      <c r="O5" s="277"/>
      <c r="P5" s="283"/>
      <c r="Q5" s="282" t="s">
        <v>11</v>
      </c>
      <c r="R5" s="277"/>
      <c r="S5" s="283"/>
      <c r="T5" s="272" t="s">
        <v>17</v>
      </c>
      <c r="U5" s="270"/>
      <c r="V5" s="271"/>
      <c r="W5" s="272" t="s">
        <v>19</v>
      </c>
      <c r="X5" s="270"/>
      <c r="Y5" s="271"/>
      <c r="Z5" s="281"/>
      <c r="AA5" s="267"/>
      <c r="AC5" s="11">
        <v>10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60" t="s">
        <v>13</v>
      </c>
      <c r="I6" s="17" t="s">
        <v>14</v>
      </c>
      <c r="J6" s="23" t="s">
        <v>15</v>
      </c>
      <c r="K6" s="160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31"/>
      <c r="AC6" s="131">
        <v>12</v>
      </c>
    </row>
    <row r="7" spans="1:29" s="2" customFormat="1" ht="15.95" customHeight="1">
      <c r="A7" s="24">
        <v>1</v>
      </c>
      <c r="B7" s="25">
        <f>SUM(C7:D7)</f>
        <v>15</v>
      </c>
      <c r="C7" s="25">
        <f>SUM(AC5,F7,I7)-SUM(L7,O7,R7)</f>
        <v>5</v>
      </c>
      <c r="D7" s="25">
        <f>SUM(AC6,G7,J7)-SUM(M7,P7,S7)</f>
        <v>10</v>
      </c>
      <c r="E7" s="27">
        <f t="shared" ref="E7:E30" si="0">SUM(F7:G7)</f>
        <v>1</v>
      </c>
      <c r="F7" s="25">
        <v>0</v>
      </c>
      <c r="G7" s="26">
        <v>1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9" si="2">SUM(L7:M7)</f>
        <v>0</v>
      </c>
      <c r="L7" s="25">
        <v>0</v>
      </c>
      <c r="M7" s="25">
        <v>0</v>
      </c>
      <c r="N7" s="28">
        <f t="shared" ref="N7:N16" si="3">SUM(O7:P7)</f>
        <v>8</v>
      </c>
      <c r="O7" s="25">
        <v>5</v>
      </c>
      <c r="P7" s="25">
        <v>3</v>
      </c>
      <c r="Q7" s="31">
        <f t="shared" ref="Q7:Q9" si="4">SUM(R7:S7)</f>
        <v>0</v>
      </c>
      <c r="R7" s="25">
        <v>0</v>
      </c>
      <c r="S7" s="25">
        <v>0</v>
      </c>
      <c r="T7" s="29">
        <f>SUM(U7:V7)</f>
        <v>140</v>
      </c>
      <c r="U7" s="28">
        <v>115</v>
      </c>
      <c r="V7" s="25">
        <v>25</v>
      </c>
      <c r="W7" s="31">
        <f t="shared" ref="W7:W17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22</v>
      </c>
    </row>
    <row r="8" spans="1:29" s="2" customFormat="1" ht="15.95" customHeight="1">
      <c r="A8" s="24">
        <v>2</v>
      </c>
      <c r="B8" s="25">
        <f t="shared" ref="B8:B9" si="6">SUM(C8:D8)</f>
        <v>16</v>
      </c>
      <c r="C8" s="25">
        <f t="shared" ref="C8:D8" si="7">SUM(C7,F8,I8)-SUM(L8,O8,R8)</f>
        <v>6</v>
      </c>
      <c r="D8" s="26">
        <f t="shared" si="7"/>
        <v>10</v>
      </c>
      <c r="E8" s="27">
        <f t="shared" si="0"/>
        <v>2</v>
      </c>
      <c r="F8" s="25">
        <v>1</v>
      </c>
      <c r="G8" s="26">
        <v>1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1</v>
      </c>
      <c r="O8" s="25">
        <v>0</v>
      </c>
      <c r="P8" s="25">
        <v>1</v>
      </c>
      <c r="Q8" s="31">
        <f t="shared" si="4"/>
        <v>0</v>
      </c>
      <c r="R8" s="25">
        <v>0</v>
      </c>
      <c r="S8" s="25"/>
      <c r="T8" s="29">
        <f t="shared" ref="T8:T30" si="8">SUM(U8:V8)</f>
        <v>2</v>
      </c>
      <c r="U8" s="28">
        <v>0</v>
      </c>
      <c r="V8" s="25">
        <v>2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24">
        <v>3</v>
      </c>
      <c r="B9" s="25">
        <f t="shared" si="6"/>
        <v>18</v>
      </c>
      <c r="C9" s="25">
        <f>SUM(C8,F9,I9)-SUM(L9,O9,R9)</f>
        <v>6</v>
      </c>
      <c r="D9" s="25">
        <f>SUM(D8,G9,J9)-SUM(M9,P9,S9)</f>
        <v>12</v>
      </c>
      <c r="E9" s="27">
        <f t="shared" si="0"/>
        <v>3</v>
      </c>
      <c r="F9" s="25">
        <v>1</v>
      </c>
      <c r="G9" s="26">
        <v>2</v>
      </c>
      <c r="H9" s="27">
        <v>0</v>
      </c>
      <c r="I9" s="25">
        <v>0</v>
      </c>
      <c r="J9" s="26">
        <v>0</v>
      </c>
      <c r="K9" s="28">
        <f t="shared" si="2"/>
        <v>0</v>
      </c>
      <c r="L9" s="25">
        <v>0</v>
      </c>
      <c r="M9" s="25">
        <v>0</v>
      </c>
      <c r="N9" s="28">
        <f t="shared" si="3"/>
        <v>1</v>
      </c>
      <c r="O9" s="25">
        <v>1</v>
      </c>
      <c r="P9" s="25">
        <v>0</v>
      </c>
      <c r="Q9" s="31">
        <f t="shared" si="4"/>
        <v>0</v>
      </c>
      <c r="R9" s="25">
        <v>0</v>
      </c>
      <c r="S9" s="25">
        <v>0</v>
      </c>
      <c r="T9" s="29">
        <f t="shared" si="8"/>
        <v>3</v>
      </c>
      <c r="U9" s="28">
        <v>3</v>
      </c>
      <c r="V9" s="25">
        <v>0</v>
      </c>
      <c r="W9" s="31">
        <f t="shared" si="5"/>
        <v>0</v>
      </c>
      <c r="X9" s="25">
        <v>0</v>
      </c>
      <c r="Y9" s="25">
        <v>0</v>
      </c>
      <c r="Z9" s="25">
        <v>0</v>
      </c>
      <c r="AA9" s="101">
        <v>0</v>
      </c>
      <c r="AB9"/>
    </row>
    <row r="10" spans="1:29" s="2" customFormat="1" ht="15.95" customHeight="1" thickBot="1">
      <c r="A10" s="107"/>
      <c r="B10" s="108">
        <f t="shared" ref="B10:V10" si="9">SUM(B7:B9)</f>
        <v>49</v>
      </c>
      <c r="C10" s="108">
        <f t="shared" si="9"/>
        <v>17</v>
      </c>
      <c r="D10" s="108">
        <f t="shared" si="9"/>
        <v>32</v>
      </c>
      <c r="E10" s="108">
        <f t="shared" si="9"/>
        <v>6</v>
      </c>
      <c r="F10" s="108">
        <f t="shared" si="9"/>
        <v>2</v>
      </c>
      <c r="G10" s="108">
        <f t="shared" si="9"/>
        <v>4</v>
      </c>
      <c r="H10" s="108">
        <f t="shared" si="9"/>
        <v>0</v>
      </c>
      <c r="I10" s="108">
        <f t="shared" si="9"/>
        <v>0</v>
      </c>
      <c r="J10" s="108">
        <f t="shared" si="9"/>
        <v>0</v>
      </c>
      <c r="K10" s="108">
        <f t="shared" si="9"/>
        <v>0</v>
      </c>
      <c r="L10" s="108">
        <f t="shared" si="9"/>
        <v>0</v>
      </c>
      <c r="M10" s="108">
        <f t="shared" si="9"/>
        <v>0</v>
      </c>
      <c r="N10" s="108">
        <f t="shared" si="9"/>
        <v>10</v>
      </c>
      <c r="O10" s="108">
        <f t="shared" si="9"/>
        <v>6</v>
      </c>
      <c r="P10" s="108">
        <f t="shared" si="9"/>
        <v>4</v>
      </c>
      <c r="Q10" s="108">
        <f t="shared" si="9"/>
        <v>0</v>
      </c>
      <c r="R10" s="108">
        <f t="shared" si="9"/>
        <v>0</v>
      </c>
      <c r="S10" s="108">
        <f t="shared" si="9"/>
        <v>0</v>
      </c>
      <c r="T10" s="108">
        <f t="shared" si="9"/>
        <v>145</v>
      </c>
      <c r="U10" s="108">
        <f t="shared" si="9"/>
        <v>118</v>
      </c>
      <c r="V10" s="108">
        <f t="shared" si="9"/>
        <v>27</v>
      </c>
      <c r="W10" s="108">
        <f t="shared" ref="W10:Y10" si="10">SUM(W7:W8)</f>
        <v>0</v>
      </c>
      <c r="X10" s="108">
        <f t="shared" si="10"/>
        <v>0</v>
      </c>
      <c r="Y10" s="108">
        <f t="shared" si="10"/>
        <v>0</v>
      </c>
      <c r="Z10" s="108">
        <v>0</v>
      </c>
      <c r="AA10" s="112">
        <v>0</v>
      </c>
    </row>
    <row r="11" spans="1:29" s="2" customFormat="1" ht="15.95" customHeight="1">
      <c r="A11" s="24">
        <v>4</v>
      </c>
      <c r="B11" s="25">
        <f>SUM(C11:D11)</f>
        <v>18</v>
      </c>
      <c r="C11" s="25">
        <f>SUM(C9,F11,I11)-SUM(L11,O11,R11)</f>
        <v>7</v>
      </c>
      <c r="D11" s="25">
        <f>SUM(D9,G11,J11)-SUM(M11,P11,S11)</f>
        <v>11</v>
      </c>
      <c r="E11" s="27">
        <f t="shared" si="0"/>
        <v>4</v>
      </c>
      <c r="F11" s="25">
        <v>3</v>
      </c>
      <c r="G11" s="26">
        <v>1</v>
      </c>
      <c r="H11" s="27">
        <f t="shared" ref="H11:H17" si="11">SUM(I11:J11)</f>
        <v>0</v>
      </c>
      <c r="I11" s="25">
        <v>0</v>
      </c>
      <c r="J11" s="26">
        <v>0</v>
      </c>
      <c r="K11" s="28">
        <f t="shared" ref="K11:K17" si="12">SUM(L11:M11)</f>
        <v>1</v>
      </c>
      <c r="L11" s="25">
        <v>1</v>
      </c>
      <c r="M11" s="25">
        <v>0</v>
      </c>
      <c r="N11" s="25">
        <f t="shared" si="3"/>
        <v>3</v>
      </c>
      <c r="O11" s="25">
        <v>1</v>
      </c>
      <c r="P11" s="25">
        <v>2</v>
      </c>
      <c r="Q11" s="31">
        <f t="shared" ref="Q11:Q17" si="13">SUM(R11:S11)</f>
        <v>0</v>
      </c>
      <c r="R11" s="25">
        <v>0</v>
      </c>
      <c r="S11" s="25">
        <v>0</v>
      </c>
      <c r="T11" s="29">
        <f t="shared" si="8"/>
        <v>30</v>
      </c>
      <c r="U11" s="28">
        <v>26</v>
      </c>
      <c r="V11" s="25">
        <v>4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ref="B12:B17" si="14">SUM(C12:D12)</f>
        <v>20</v>
      </c>
      <c r="C12" s="25">
        <f t="shared" ref="C12:D17" si="15">SUM(C11,F12,I12)-SUM(L12,O12,R12)</f>
        <v>10</v>
      </c>
      <c r="D12" s="26">
        <f t="shared" si="15"/>
        <v>10</v>
      </c>
      <c r="E12" s="27">
        <f t="shared" si="0"/>
        <v>4</v>
      </c>
      <c r="F12" s="25">
        <v>3</v>
      </c>
      <c r="G12" s="26">
        <v>1</v>
      </c>
      <c r="H12" s="27">
        <f t="shared" si="11"/>
        <v>1</v>
      </c>
      <c r="I12" s="25">
        <v>0</v>
      </c>
      <c r="J12" s="26">
        <v>1</v>
      </c>
      <c r="K12" s="27">
        <f t="shared" si="12"/>
        <v>0</v>
      </c>
      <c r="L12" s="25">
        <v>0</v>
      </c>
      <c r="M12" s="25">
        <v>0</v>
      </c>
      <c r="N12" s="25">
        <f t="shared" si="3"/>
        <v>3</v>
      </c>
      <c r="O12" s="25">
        <v>0</v>
      </c>
      <c r="P12" s="25">
        <v>3</v>
      </c>
      <c r="Q12" s="31">
        <f t="shared" si="13"/>
        <v>0</v>
      </c>
      <c r="R12" s="25">
        <v>0</v>
      </c>
      <c r="S12" s="25">
        <v>0</v>
      </c>
      <c r="T12" s="29">
        <f t="shared" si="8"/>
        <v>9</v>
      </c>
      <c r="U12" s="28">
        <v>0</v>
      </c>
      <c r="V12" s="25">
        <v>9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4"/>
        <v>22</v>
      </c>
      <c r="C13" s="25">
        <f t="shared" si="15"/>
        <v>9</v>
      </c>
      <c r="D13" s="26">
        <f t="shared" si="15"/>
        <v>13</v>
      </c>
      <c r="E13" s="27">
        <f t="shared" si="0"/>
        <v>1</v>
      </c>
      <c r="F13" s="25">
        <v>0</v>
      </c>
      <c r="G13" s="26">
        <v>1</v>
      </c>
      <c r="H13" s="27">
        <f t="shared" si="11"/>
        <v>2</v>
      </c>
      <c r="I13" s="25">
        <v>0</v>
      </c>
      <c r="J13" s="26">
        <v>2</v>
      </c>
      <c r="K13" s="28">
        <f t="shared" si="12"/>
        <v>0</v>
      </c>
      <c r="L13" s="25">
        <v>0</v>
      </c>
      <c r="M13" s="25">
        <v>0</v>
      </c>
      <c r="N13" s="25">
        <f t="shared" si="3"/>
        <v>1</v>
      </c>
      <c r="O13" s="25">
        <v>1</v>
      </c>
      <c r="P13" s="25">
        <v>0</v>
      </c>
      <c r="Q13" s="31">
        <f t="shared" si="13"/>
        <v>0</v>
      </c>
      <c r="R13" s="25">
        <v>0</v>
      </c>
      <c r="S13" s="25">
        <v>0</v>
      </c>
      <c r="T13" s="29">
        <f t="shared" si="8"/>
        <v>1</v>
      </c>
      <c r="U13" s="28">
        <v>1</v>
      </c>
      <c r="V13" s="25">
        <v>0</v>
      </c>
      <c r="W13" s="29">
        <f>SUM(X13:Y13)</f>
        <v>0</v>
      </c>
      <c r="X13" s="28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4"/>
        <v>21</v>
      </c>
      <c r="C14" s="25">
        <f t="shared" si="15"/>
        <v>8</v>
      </c>
      <c r="D14" s="26">
        <f t="shared" si="15"/>
        <v>13</v>
      </c>
      <c r="E14" s="27">
        <f t="shared" si="0"/>
        <v>2</v>
      </c>
      <c r="F14" s="25">
        <v>1</v>
      </c>
      <c r="G14" s="26">
        <v>1</v>
      </c>
      <c r="H14" s="27">
        <f t="shared" si="11"/>
        <v>0</v>
      </c>
      <c r="I14" s="25">
        <v>0</v>
      </c>
      <c r="J14" s="26">
        <v>0</v>
      </c>
      <c r="K14" s="27">
        <f t="shared" si="12"/>
        <v>0</v>
      </c>
      <c r="L14" s="25">
        <v>0</v>
      </c>
      <c r="M14" s="25">
        <v>0</v>
      </c>
      <c r="N14" s="25">
        <f t="shared" si="3"/>
        <v>3</v>
      </c>
      <c r="O14" s="25">
        <v>2</v>
      </c>
      <c r="P14" s="25">
        <v>1</v>
      </c>
      <c r="Q14" s="31">
        <f t="shared" si="13"/>
        <v>0</v>
      </c>
      <c r="R14" s="25">
        <v>0</v>
      </c>
      <c r="S14" s="25">
        <v>0</v>
      </c>
      <c r="T14" s="29">
        <f t="shared" si="8"/>
        <v>10</v>
      </c>
      <c r="U14" s="28">
        <v>5</v>
      </c>
      <c r="V14" s="25">
        <v>5</v>
      </c>
      <c r="W14" s="31">
        <f t="shared" si="5"/>
        <v>0</v>
      </c>
      <c r="X14" s="25">
        <v>0</v>
      </c>
      <c r="Y14" s="25">
        <v>0</v>
      </c>
      <c r="Z14" s="25">
        <v>0</v>
      </c>
      <c r="AA14" s="101">
        <v>0</v>
      </c>
    </row>
    <row r="15" spans="1:29" s="2" customFormat="1" ht="15.95" customHeight="1">
      <c r="A15" s="24">
        <v>8</v>
      </c>
      <c r="B15" s="25">
        <f t="shared" si="14"/>
        <v>18</v>
      </c>
      <c r="C15" s="25">
        <f t="shared" si="15"/>
        <v>8</v>
      </c>
      <c r="D15" s="26">
        <f t="shared" si="15"/>
        <v>10</v>
      </c>
      <c r="E15" s="27">
        <f t="shared" si="0"/>
        <v>2</v>
      </c>
      <c r="F15" s="25">
        <v>1</v>
      </c>
      <c r="G15" s="26">
        <v>1</v>
      </c>
      <c r="H15" s="27">
        <f t="shared" si="11"/>
        <v>0</v>
      </c>
      <c r="I15" s="25">
        <v>0</v>
      </c>
      <c r="J15" s="26">
        <v>0</v>
      </c>
      <c r="K15" s="28">
        <f t="shared" si="12"/>
        <v>0</v>
      </c>
      <c r="L15" s="25">
        <v>0</v>
      </c>
      <c r="M15" s="25">
        <v>0</v>
      </c>
      <c r="N15" s="25">
        <f t="shared" si="3"/>
        <v>5</v>
      </c>
      <c r="O15" s="25">
        <v>1</v>
      </c>
      <c r="P15" s="25">
        <v>4</v>
      </c>
      <c r="Q15" s="31">
        <f t="shared" si="13"/>
        <v>0</v>
      </c>
      <c r="R15" s="25">
        <v>0</v>
      </c>
      <c r="S15" s="25">
        <v>0</v>
      </c>
      <c r="T15" s="29">
        <f t="shared" si="8"/>
        <v>41</v>
      </c>
      <c r="U15" s="28">
        <v>5</v>
      </c>
      <c r="V15" s="25">
        <v>36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  <c r="AB15"/>
    </row>
    <row r="16" spans="1:29" s="2" customFormat="1" ht="15.95" customHeight="1">
      <c r="A16" s="24">
        <v>9</v>
      </c>
      <c r="B16" s="25">
        <f t="shared" si="14"/>
        <v>20</v>
      </c>
      <c r="C16" s="25">
        <f t="shared" si="15"/>
        <v>10</v>
      </c>
      <c r="D16" s="26">
        <f t="shared" si="15"/>
        <v>10</v>
      </c>
      <c r="E16" s="27">
        <f t="shared" si="0"/>
        <v>3</v>
      </c>
      <c r="F16" s="25">
        <v>3</v>
      </c>
      <c r="G16" s="26">
        <v>0</v>
      </c>
      <c r="H16" s="27">
        <f t="shared" si="11"/>
        <v>0</v>
      </c>
      <c r="I16" s="25">
        <v>0</v>
      </c>
      <c r="J16" s="26">
        <v>0</v>
      </c>
      <c r="K16" s="27">
        <f t="shared" si="12"/>
        <v>0</v>
      </c>
      <c r="L16" s="25">
        <v>0</v>
      </c>
      <c r="M16" s="25">
        <v>0</v>
      </c>
      <c r="N16" s="25">
        <f t="shared" si="3"/>
        <v>1</v>
      </c>
      <c r="O16" s="25">
        <v>1</v>
      </c>
      <c r="P16" s="25">
        <v>0</v>
      </c>
      <c r="Q16" s="31">
        <f t="shared" si="13"/>
        <v>0</v>
      </c>
      <c r="R16" s="25">
        <v>0</v>
      </c>
      <c r="S16" s="25">
        <v>0</v>
      </c>
      <c r="T16" s="29">
        <f t="shared" si="8"/>
        <v>2</v>
      </c>
      <c r="U16" s="28">
        <v>2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ht="15.95" customHeight="1" thickBot="1">
      <c r="A17" s="24">
        <v>10</v>
      </c>
      <c r="B17" s="25">
        <f t="shared" si="14"/>
        <v>22</v>
      </c>
      <c r="C17" s="25">
        <f t="shared" si="15"/>
        <v>10</v>
      </c>
      <c r="D17" s="26">
        <f t="shared" si="15"/>
        <v>12</v>
      </c>
      <c r="E17" s="27">
        <f>SUM(F17:G17)</f>
        <v>2</v>
      </c>
      <c r="F17" s="25">
        <v>0</v>
      </c>
      <c r="G17" s="26">
        <v>2</v>
      </c>
      <c r="H17" s="27">
        <f t="shared" si="11"/>
        <v>0</v>
      </c>
      <c r="I17" s="25">
        <v>0</v>
      </c>
      <c r="J17" s="26">
        <v>0</v>
      </c>
      <c r="K17" s="27">
        <f t="shared" si="12"/>
        <v>0</v>
      </c>
      <c r="L17" s="25">
        <v>0</v>
      </c>
      <c r="M17" s="25">
        <v>0</v>
      </c>
      <c r="N17" s="25">
        <f>SUM(O17:P17)</f>
        <v>0</v>
      </c>
      <c r="O17" s="25">
        <v>0</v>
      </c>
      <c r="P17" s="25">
        <v>0</v>
      </c>
      <c r="Q17" s="31">
        <f t="shared" si="13"/>
        <v>0</v>
      </c>
      <c r="R17" s="25">
        <v>0</v>
      </c>
      <c r="S17" s="25">
        <v>0</v>
      </c>
      <c r="T17" s="29">
        <f>SUM(U17:V17)</f>
        <v>0</v>
      </c>
      <c r="U17" s="28">
        <v>0</v>
      </c>
      <c r="V17" s="25">
        <v>0</v>
      </c>
      <c r="W17" s="29">
        <f t="shared" si="5"/>
        <v>0</v>
      </c>
      <c r="X17" s="28">
        <v>0</v>
      </c>
      <c r="Y17" s="25">
        <v>0</v>
      </c>
      <c r="Z17" s="25">
        <v>0</v>
      </c>
      <c r="AA17" s="101">
        <v>0</v>
      </c>
      <c r="AB17" s="2"/>
    </row>
    <row r="18" spans="1:28" s="2" customFormat="1" ht="15.95" customHeight="1" thickBot="1">
      <c r="A18" s="107"/>
      <c r="B18" s="108">
        <f t="shared" ref="B18:P18" si="16">SUM(B11:B17)</f>
        <v>141</v>
      </c>
      <c r="C18" s="108">
        <f t="shared" si="16"/>
        <v>62</v>
      </c>
      <c r="D18" s="108">
        <f t="shared" si="16"/>
        <v>79</v>
      </c>
      <c r="E18" s="110">
        <f t="shared" si="16"/>
        <v>18</v>
      </c>
      <c r="F18" s="108">
        <f t="shared" si="16"/>
        <v>11</v>
      </c>
      <c r="G18" s="108">
        <f t="shared" si="16"/>
        <v>7</v>
      </c>
      <c r="H18" s="108">
        <f t="shared" si="16"/>
        <v>3</v>
      </c>
      <c r="I18" s="108">
        <f t="shared" si="16"/>
        <v>0</v>
      </c>
      <c r="J18" s="108">
        <f t="shared" si="16"/>
        <v>3</v>
      </c>
      <c r="K18" s="110">
        <f t="shared" si="16"/>
        <v>1</v>
      </c>
      <c r="L18" s="108">
        <f t="shared" si="16"/>
        <v>1</v>
      </c>
      <c r="M18" s="108">
        <f t="shared" si="16"/>
        <v>0</v>
      </c>
      <c r="N18" s="108">
        <f t="shared" si="16"/>
        <v>16</v>
      </c>
      <c r="O18" s="108">
        <f t="shared" si="16"/>
        <v>6</v>
      </c>
      <c r="P18" s="108">
        <f t="shared" si="16"/>
        <v>10</v>
      </c>
      <c r="Q18" s="108">
        <f>SUM(Q11:Q16)</f>
        <v>0</v>
      </c>
      <c r="R18" s="108">
        <f>SUM(R11:R17)</f>
        <v>0</v>
      </c>
      <c r="S18" s="108">
        <f>SUM(S11:S17)</f>
        <v>0</v>
      </c>
      <c r="T18" s="108">
        <f>SUM(T11:T17)</f>
        <v>93</v>
      </c>
      <c r="U18" s="108">
        <f>SUM(U11:U17)</f>
        <v>39</v>
      </c>
      <c r="V18" s="108">
        <f>SUM(V11:V17)</f>
        <v>54</v>
      </c>
      <c r="W18" s="108">
        <f>SUM(W11:W16)</f>
        <v>0</v>
      </c>
      <c r="X18" s="108">
        <f>SUM(X11:X17)</f>
        <v>0</v>
      </c>
      <c r="Y18" s="108">
        <f>SUM(Y11:Y17)</f>
        <v>0</v>
      </c>
      <c r="Z18" s="108">
        <v>0</v>
      </c>
      <c r="AA18" s="112">
        <v>0</v>
      </c>
    </row>
    <row r="19" spans="1:28" s="2" customFormat="1" ht="15.95" customHeight="1">
      <c r="A19" s="24">
        <v>11</v>
      </c>
      <c r="B19" s="25">
        <f>SUM(C19:D19)</f>
        <v>18</v>
      </c>
      <c r="C19" s="25">
        <f>SUM(C17,F19,I19)-SUM(L19,O19,R19)</f>
        <v>10</v>
      </c>
      <c r="D19" s="26">
        <f>SUM(D17,G19,J19)-SUM(M19,P19,S19)</f>
        <v>8</v>
      </c>
      <c r="E19" s="27">
        <f t="shared" si="0"/>
        <v>4</v>
      </c>
      <c r="F19" s="25">
        <v>3</v>
      </c>
      <c r="G19" s="26">
        <v>1</v>
      </c>
      <c r="H19" s="27">
        <f t="shared" ref="H19:H25" si="17">SUM(I19:J19)</f>
        <v>0</v>
      </c>
      <c r="I19" s="25">
        <v>0</v>
      </c>
      <c r="J19" s="26">
        <v>0</v>
      </c>
      <c r="K19" s="27">
        <f>SUM(L19:M19)</f>
        <v>1</v>
      </c>
      <c r="L19" s="25">
        <v>1</v>
      </c>
      <c r="M19" s="25">
        <v>0</v>
      </c>
      <c r="N19" s="27">
        <f t="shared" ref="N19:N30" si="18">SUM(O19:P19)</f>
        <v>7</v>
      </c>
      <c r="O19" s="25">
        <v>2</v>
      </c>
      <c r="P19" s="25">
        <v>5</v>
      </c>
      <c r="Q19" s="31">
        <v>0</v>
      </c>
      <c r="R19" s="25">
        <v>0</v>
      </c>
      <c r="S19" s="25">
        <v>0</v>
      </c>
      <c r="T19" s="25">
        <f t="shared" si="8"/>
        <v>52</v>
      </c>
      <c r="U19" s="28">
        <v>4</v>
      </c>
      <c r="V19" s="25">
        <v>48</v>
      </c>
      <c r="W19" s="29">
        <f t="shared" ref="W19:W25" si="19">SUM(X19:Y19)</f>
        <v>0</v>
      </c>
      <c r="X19" s="28">
        <v>0</v>
      </c>
      <c r="Y19" s="25">
        <v>0</v>
      </c>
      <c r="Z19" s="25">
        <v>0</v>
      </c>
      <c r="AA19" s="30">
        <v>0</v>
      </c>
    </row>
    <row r="20" spans="1:28" s="2" customFormat="1" ht="15.95" customHeight="1">
      <c r="A20" s="24">
        <v>12</v>
      </c>
      <c r="B20" s="25">
        <f t="shared" ref="B20:B25" si="20">SUM(C20:D20)</f>
        <v>15</v>
      </c>
      <c r="C20" s="25">
        <f t="shared" ref="C20:D25" si="21">SUM(C19,F20,I20)-SUM(L20,O20,R20)</f>
        <v>11</v>
      </c>
      <c r="D20" s="26">
        <f t="shared" si="21"/>
        <v>4</v>
      </c>
      <c r="E20" s="27">
        <f t="shared" si="0"/>
        <v>3</v>
      </c>
      <c r="F20" s="25">
        <v>2</v>
      </c>
      <c r="G20" s="26">
        <v>1</v>
      </c>
      <c r="H20" s="27">
        <f t="shared" si="17"/>
        <v>0</v>
      </c>
      <c r="I20" s="25">
        <v>0</v>
      </c>
      <c r="J20" s="26">
        <v>0</v>
      </c>
      <c r="K20" s="27">
        <f>SUM(L20:M20)</f>
        <v>1</v>
      </c>
      <c r="L20" s="25">
        <v>0</v>
      </c>
      <c r="M20" s="25">
        <v>1</v>
      </c>
      <c r="N20" s="25">
        <f t="shared" si="18"/>
        <v>5</v>
      </c>
      <c r="O20" s="25">
        <v>1</v>
      </c>
      <c r="P20" s="25">
        <v>4</v>
      </c>
      <c r="Q20" s="31">
        <f t="shared" ref="Q20:Q25" si="22">SUM(R20:S20)</f>
        <v>0</v>
      </c>
      <c r="R20" s="25">
        <v>0</v>
      </c>
      <c r="S20" s="25">
        <v>0</v>
      </c>
      <c r="T20" s="25">
        <f t="shared" si="8"/>
        <v>35</v>
      </c>
      <c r="U20" s="28">
        <v>7</v>
      </c>
      <c r="V20" s="25">
        <v>28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19</v>
      </c>
      <c r="C21" s="25">
        <f t="shared" si="21"/>
        <v>14</v>
      </c>
      <c r="D21" s="26">
        <f t="shared" si="21"/>
        <v>5</v>
      </c>
      <c r="E21" s="27">
        <f t="shared" si="0"/>
        <v>4</v>
      </c>
      <c r="F21" s="25">
        <v>3</v>
      </c>
      <c r="G21" s="26">
        <v>1</v>
      </c>
      <c r="H21" s="27">
        <f t="shared" si="17"/>
        <v>0</v>
      </c>
      <c r="I21" s="25">
        <v>0</v>
      </c>
      <c r="J21" s="26">
        <v>0</v>
      </c>
      <c r="K21" s="27">
        <f>SUM(L21:M21)</f>
        <v>0</v>
      </c>
      <c r="L21" s="25">
        <v>0</v>
      </c>
      <c r="M21" s="25">
        <v>0</v>
      </c>
      <c r="N21" s="25">
        <f t="shared" si="18"/>
        <v>0</v>
      </c>
      <c r="O21" s="25">
        <v>0</v>
      </c>
      <c r="P21" s="25">
        <v>0</v>
      </c>
      <c r="Q21" s="32">
        <f t="shared" si="22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24">
        <v>14</v>
      </c>
      <c r="B22" s="25">
        <f t="shared" si="20"/>
        <v>16</v>
      </c>
      <c r="C22" s="25">
        <f t="shared" si="21"/>
        <v>13</v>
      </c>
      <c r="D22" s="26">
        <f t="shared" si="21"/>
        <v>3</v>
      </c>
      <c r="E22" s="27">
        <f t="shared" si="0"/>
        <v>1</v>
      </c>
      <c r="F22" s="25">
        <v>1</v>
      </c>
      <c r="G22" s="26">
        <v>0</v>
      </c>
      <c r="H22" s="27">
        <f t="shared" si="17"/>
        <v>0</v>
      </c>
      <c r="I22" s="25">
        <v>0</v>
      </c>
      <c r="J22" s="26">
        <v>0</v>
      </c>
      <c r="K22" s="27">
        <f t="shared" ref="K22:K30" si="23">SUM(L22:M22)</f>
        <v>0</v>
      </c>
      <c r="L22" s="25">
        <v>0</v>
      </c>
      <c r="M22" s="25">
        <v>0</v>
      </c>
      <c r="N22" s="25">
        <f t="shared" si="18"/>
        <v>4</v>
      </c>
      <c r="O22" s="25">
        <v>2</v>
      </c>
      <c r="P22" s="25">
        <v>2</v>
      </c>
      <c r="Q22" s="31">
        <f t="shared" si="22"/>
        <v>0</v>
      </c>
      <c r="R22" s="25">
        <v>0</v>
      </c>
      <c r="S22" s="25">
        <v>0</v>
      </c>
      <c r="T22" s="25">
        <f t="shared" si="8"/>
        <v>11</v>
      </c>
      <c r="U22" s="28">
        <v>3</v>
      </c>
      <c r="V22" s="25">
        <v>8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18</v>
      </c>
      <c r="C23" s="25">
        <f t="shared" si="21"/>
        <v>14</v>
      </c>
      <c r="D23" s="26">
        <f t="shared" si="21"/>
        <v>4</v>
      </c>
      <c r="E23" s="27">
        <f t="shared" si="0"/>
        <v>3</v>
      </c>
      <c r="F23" s="25">
        <v>2</v>
      </c>
      <c r="G23" s="26">
        <v>1</v>
      </c>
      <c r="H23" s="28">
        <f t="shared" si="17"/>
        <v>0</v>
      </c>
      <c r="I23" s="25">
        <v>0</v>
      </c>
      <c r="J23" s="26">
        <v>0</v>
      </c>
      <c r="K23" s="27">
        <f t="shared" si="23"/>
        <v>0</v>
      </c>
      <c r="L23" s="25">
        <v>0</v>
      </c>
      <c r="M23" s="25">
        <v>0</v>
      </c>
      <c r="N23" s="25">
        <f t="shared" si="18"/>
        <v>1</v>
      </c>
      <c r="O23" s="25">
        <v>1</v>
      </c>
      <c r="P23" s="25">
        <v>0</v>
      </c>
      <c r="Q23" s="32">
        <f t="shared" si="22"/>
        <v>0</v>
      </c>
      <c r="R23" s="25">
        <v>0</v>
      </c>
      <c r="S23" s="25">
        <v>0</v>
      </c>
      <c r="T23" s="25">
        <f t="shared" si="8"/>
        <v>11</v>
      </c>
      <c r="U23" s="28">
        <v>11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>
      <c r="A24" s="24">
        <v>16</v>
      </c>
      <c r="B24" s="25">
        <f t="shared" si="20"/>
        <v>21</v>
      </c>
      <c r="C24" s="25">
        <f t="shared" si="21"/>
        <v>16</v>
      </c>
      <c r="D24" s="26">
        <f t="shared" si="21"/>
        <v>5</v>
      </c>
      <c r="E24" s="27">
        <f t="shared" si="0"/>
        <v>3</v>
      </c>
      <c r="F24" s="25">
        <v>2</v>
      </c>
      <c r="G24" s="26">
        <v>1</v>
      </c>
      <c r="H24" s="28">
        <f t="shared" si="17"/>
        <v>0</v>
      </c>
      <c r="I24" s="25">
        <v>0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8"/>
        <v>0</v>
      </c>
      <c r="O24" s="25">
        <v>0</v>
      </c>
      <c r="P24" s="25">
        <v>0</v>
      </c>
      <c r="Q24" s="32">
        <f t="shared" si="22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24">
        <v>17</v>
      </c>
      <c r="B25" s="25">
        <f t="shared" si="20"/>
        <v>22</v>
      </c>
      <c r="C25" s="25">
        <f t="shared" si="21"/>
        <v>17</v>
      </c>
      <c r="D25" s="26">
        <f t="shared" si="21"/>
        <v>5</v>
      </c>
      <c r="E25" s="27">
        <f t="shared" si="0"/>
        <v>0</v>
      </c>
      <c r="F25" s="25">
        <v>0</v>
      </c>
      <c r="G25" s="26">
        <v>0</v>
      </c>
      <c r="H25" s="28">
        <f t="shared" si="17"/>
        <v>1</v>
      </c>
      <c r="I25" s="25">
        <v>1</v>
      </c>
      <c r="J25" s="26">
        <v>0</v>
      </c>
      <c r="K25" s="27">
        <f t="shared" si="23"/>
        <v>0</v>
      </c>
      <c r="L25" s="25">
        <v>0</v>
      </c>
      <c r="M25" s="25">
        <v>0</v>
      </c>
      <c r="N25" s="25">
        <f t="shared" si="18"/>
        <v>0</v>
      </c>
      <c r="O25" s="25">
        <v>0</v>
      </c>
      <c r="P25" s="25">
        <v>0</v>
      </c>
      <c r="Q25" s="32">
        <f t="shared" si="22"/>
        <v>0</v>
      </c>
      <c r="R25" s="25">
        <v>0</v>
      </c>
      <c r="S25" s="25">
        <v>0</v>
      </c>
      <c r="T25" s="25">
        <f t="shared" si="8"/>
        <v>0</v>
      </c>
      <c r="U25" s="28">
        <v>0</v>
      </c>
      <c r="V25" s="25">
        <v>0</v>
      </c>
      <c r="W25" s="29">
        <f t="shared" si="19"/>
        <v>0</v>
      </c>
      <c r="X25" s="28">
        <v>0</v>
      </c>
      <c r="Y25" s="25">
        <v>0</v>
      </c>
      <c r="Z25" s="25">
        <v>0</v>
      </c>
      <c r="AA25" s="101">
        <v>0</v>
      </c>
    </row>
    <row r="26" spans="1:28" s="2" customFormat="1" ht="15.95" customHeight="1" thickBot="1">
      <c r="A26" s="107"/>
      <c r="B26" s="111">
        <f>SUM(B19:B25)</f>
        <v>129</v>
      </c>
      <c r="C26" s="111">
        <f>SUM(C19:C25)</f>
        <v>95</v>
      </c>
      <c r="D26" s="111">
        <f>SUM(D19:D25)</f>
        <v>34</v>
      </c>
      <c r="E26" s="110">
        <f t="shared" ref="E26:Y26" si="24">SUM(E19:E25)</f>
        <v>18</v>
      </c>
      <c r="F26" s="111">
        <f t="shared" si="24"/>
        <v>13</v>
      </c>
      <c r="G26" s="111">
        <f t="shared" si="24"/>
        <v>5</v>
      </c>
      <c r="H26" s="110">
        <f t="shared" si="24"/>
        <v>1</v>
      </c>
      <c r="I26" s="111">
        <f t="shared" si="24"/>
        <v>1</v>
      </c>
      <c r="J26" s="111">
        <f t="shared" si="24"/>
        <v>0</v>
      </c>
      <c r="K26" s="110">
        <f t="shared" si="24"/>
        <v>2</v>
      </c>
      <c r="L26" s="111">
        <f t="shared" si="24"/>
        <v>1</v>
      </c>
      <c r="M26" s="111">
        <f t="shared" si="24"/>
        <v>1</v>
      </c>
      <c r="N26" s="110">
        <f>SUM(N19:N25)</f>
        <v>17</v>
      </c>
      <c r="O26" s="111">
        <f t="shared" si="24"/>
        <v>6</v>
      </c>
      <c r="P26" s="111">
        <f t="shared" si="24"/>
        <v>11</v>
      </c>
      <c r="Q26" s="110">
        <f t="shared" si="24"/>
        <v>0</v>
      </c>
      <c r="R26" s="111">
        <f t="shared" si="24"/>
        <v>0</v>
      </c>
      <c r="S26" s="111">
        <f t="shared" si="24"/>
        <v>0</v>
      </c>
      <c r="T26" s="110">
        <f t="shared" si="24"/>
        <v>109</v>
      </c>
      <c r="U26" s="111">
        <f t="shared" si="24"/>
        <v>25</v>
      </c>
      <c r="V26" s="111">
        <f t="shared" si="24"/>
        <v>84</v>
      </c>
      <c r="W26" s="110">
        <f t="shared" si="24"/>
        <v>0</v>
      </c>
      <c r="X26" s="111">
        <f t="shared" si="24"/>
        <v>0</v>
      </c>
      <c r="Y26" s="111">
        <f t="shared" si="24"/>
        <v>0</v>
      </c>
      <c r="Z26" s="108">
        <v>0</v>
      </c>
      <c r="AA26" s="33">
        <v>0</v>
      </c>
    </row>
    <row r="27" spans="1:28" s="2" customFormat="1" ht="15.95" customHeight="1">
      <c r="A27" s="134">
        <v>18</v>
      </c>
      <c r="B27" s="25">
        <f t="shared" ref="B27:B33" si="25">SUM(C27:D27)</f>
        <v>16</v>
      </c>
      <c r="C27" s="25">
        <f>SUM(C25,F27,I27)-SUM(L27,O27,R27)</f>
        <v>11</v>
      </c>
      <c r="D27" s="26">
        <f>SUM(D25,G27,J27)-SUM(M27,P27,S27)</f>
        <v>5</v>
      </c>
      <c r="E27" s="27">
        <f t="shared" si="0"/>
        <v>2</v>
      </c>
      <c r="F27" s="25">
        <v>1</v>
      </c>
      <c r="G27" s="26">
        <v>1</v>
      </c>
      <c r="H27" s="28">
        <f t="shared" ref="H27:H33" si="26">SUM(I27:J27)</f>
        <v>0</v>
      </c>
      <c r="I27" s="25">
        <v>0</v>
      </c>
      <c r="J27" s="26">
        <v>0</v>
      </c>
      <c r="K27" s="27">
        <f t="shared" si="23"/>
        <v>0</v>
      </c>
      <c r="L27" s="25">
        <v>0</v>
      </c>
      <c r="M27" s="25">
        <v>0</v>
      </c>
      <c r="N27" s="25">
        <f t="shared" si="18"/>
        <v>8</v>
      </c>
      <c r="O27" s="25">
        <v>7</v>
      </c>
      <c r="P27" s="25">
        <v>1</v>
      </c>
      <c r="Q27" s="32">
        <f>SUM(R27:S27)</f>
        <v>0</v>
      </c>
      <c r="R27" s="25">
        <v>0</v>
      </c>
      <c r="S27" s="25">
        <v>0</v>
      </c>
      <c r="T27" s="25">
        <f t="shared" si="8"/>
        <v>41</v>
      </c>
      <c r="U27" s="28">
        <v>38</v>
      </c>
      <c r="V27" s="25">
        <v>3</v>
      </c>
      <c r="W27" s="29">
        <f t="shared" ref="W27:W33" si="27">SUM(X27:Y27)</f>
        <v>0</v>
      </c>
      <c r="X27" s="28">
        <v>0</v>
      </c>
      <c r="Y27" s="25">
        <v>0</v>
      </c>
      <c r="Z27" s="25">
        <v>0</v>
      </c>
      <c r="AA27" s="101">
        <v>0</v>
      </c>
      <c r="AB27" s="138"/>
    </row>
    <row r="28" spans="1:28" s="2" customFormat="1" ht="15.95" customHeight="1">
      <c r="A28" s="134">
        <v>19</v>
      </c>
      <c r="B28" s="25">
        <f t="shared" si="25"/>
        <v>15</v>
      </c>
      <c r="C28" s="25">
        <f t="shared" ref="C28:D33" si="28">SUM(C27,F28,I28)-SUM(L28,O28,R28)</f>
        <v>10</v>
      </c>
      <c r="D28" s="26">
        <f t="shared" si="28"/>
        <v>5</v>
      </c>
      <c r="E28" s="27">
        <f t="shared" si="0"/>
        <v>4</v>
      </c>
      <c r="F28" s="25">
        <v>4</v>
      </c>
      <c r="G28" s="26">
        <v>0</v>
      </c>
      <c r="H28" s="28">
        <f t="shared" si="26"/>
        <v>0</v>
      </c>
      <c r="I28" s="25">
        <v>0</v>
      </c>
      <c r="J28" s="26">
        <v>0</v>
      </c>
      <c r="K28" s="27">
        <f t="shared" si="23"/>
        <v>0</v>
      </c>
      <c r="L28" s="25">
        <v>0</v>
      </c>
      <c r="M28" s="26">
        <v>0</v>
      </c>
      <c r="N28" s="25">
        <f t="shared" si="18"/>
        <v>5</v>
      </c>
      <c r="O28" s="25">
        <v>5</v>
      </c>
      <c r="P28" s="26">
        <v>0</v>
      </c>
      <c r="Q28" s="27">
        <f>SUM(R28:S28)</f>
        <v>0</v>
      </c>
      <c r="R28" s="25">
        <v>0</v>
      </c>
      <c r="S28" s="26">
        <v>0</v>
      </c>
      <c r="T28" s="25">
        <f t="shared" si="8"/>
        <v>65</v>
      </c>
      <c r="U28" s="25">
        <v>65</v>
      </c>
      <c r="V28" s="26"/>
      <c r="W28" s="29">
        <f t="shared" si="27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2" customFormat="1" ht="15.95" customHeight="1">
      <c r="A29" s="134">
        <v>20</v>
      </c>
      <c r="B29" s="25">
        <f t="shared" si="25"/>
        <v>21</v>
      </c>
      <c r="C29" s="25">
        <f t="shared" si="28"/>
        <v>11</v>
      </c>
      <c r="D29" s="26">
        <f t="shared" si="28"/>
        <v>10</v>
      </c>
      <c r="E29" s="27">
        <f t="shared" si="0"/>
        <v>5</v>
      </c>
      <c r="F29" s="25">
        <v>1</v>
      </c>
      <c r="G29" s="26">
        <v>4</v>
      </c>
      <c r="H29" s="28">
        <f t="shared" si="26"/>
        <v>1</v>
      </c>
      <c r="I29" s="25">
        <v>0</v>
      </c>
      <c r="J29" s="26">
        <v>1</v>
      </c>
      <c r="K29" s="27">
        <f t="shared" si="23"/>
        <v>0</v>
      </c>
      <c r="L29" s="25">
        <v>0</v>
      </c>
      <c r="M29" s="25">
        <v>0</v>
      </c>
      <c r="N29" s="25">
        <f t="shared" si="18"/>
        <v>0</v>
      </c>
      <c r="O29" s="25">
        <v>0</v>
      </c>
      <c r="P29" s="26">
        <v>0</v>
      </c>
      <c r="Q29" s="31"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7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2" customFormat="1" ht="15.95" customHeight="1">
      <c r="A30" s="134">
        <v>21</v>
      </c>
      <c r="B30" s="25">
        <f t="shared" si="25"/>
        <v>20</v>
      </c>
      <c r="C30" s="25">
        <f t="shared" si="28"/>
        <v>12</v>
      </c>
      <c r="D30" s="26">
        <f t="shared" si="28"/>
        <v>8</v>
      </c>
      <c r="E30" s="27">
        <f t="shared" si="0"/>
        <v>2</v>
      </c>
      <c r="F30" s="25">
        <v>2</v>
      </c>
      <c r="G30" s="26">
        <v>0</v>
      </c>
      <c r="H30" s="28">
        <f t="shared" si="26"/>
        <v>0</v>
      </c>
      <c r="I30" s="25">
        <v>0</v>
      </c>
      <c r="J30" s="26">
        <v>0</v>
      </c>
      <c r="K30" s="27">
        <f t="shared" si="23"/>
        <v>0</v>
      </c>
      <c r="L30" s="25">
        <v>0</v>
      </c>
      <c r="M30" s="25">
        <v>0</v>
      </c>
      <c r="N30" s="25">
        <f t="shared" si="18"/>
        <v>3</v>
      </c>
      <c r="O30" s="25">
        <v>1</v>
      </c>
      <c r="P30" s="26">
        <v>2</v>
      </c>
      <c r="Q30" s="31">
        <f>SUM(R30:S30)</f>
        <v>0</v>
      </c>
      <c r="R30" s="25">
        <v>0</v>
      </c>
      <c r="S30" s="25">
        <v>0</v>
      </c>
      <c r="T30" s="25">
        <f t="shared" si="8"/>
        <v>14</v>
      </c>
      <c r="U30" s="25">
        <v>5</v>
      </c>
      <c r="V30" s="26">
        <v>9</v>
      </c>
      <c r="W30" s="29">
        <f t="shared" si="27"/>
        <v>0</v>
      </c>
      <c r="X30" s="28">
        <v>0</v>
      </c>
      <c r="Y30" s="25">
        <v>0</v>
      </c>
      <c r="Z30" s="25">
        <v>0</v>
      </c>
      <c r="AA30" s="101">
        <v>0</v>
      </c>
      <c r="AB30" s="9"/>
    </row>
    <row r="31" spans="1:28" s="9" customFormat="1" ht="15.95" customHeight="1">
      <c r="A31" s="134">
        <v>22</v>
      </c>
      <c r="B31" s="25">
        <f t="shared" si="25"/>
        <v>19</v>
      </c>
      <c r="C31" s="25">
        <f t="shared" si="28"/>
        <v>10</v>
      </c>
      <c r="D31" s="26">
        <f t="shared" si="28"/>
        <v>9</v>
      </c>
      <c r="E31" s="27">
        <f>SUM(F31:G31)</f>
        <v>2</v>
      </c>
      <c r="F31" s="25">
        <v>1</v>
      </c>
      <c r="G31" s="26">
        <v>1</v>
      </c>
      <c r="H31" s="28">
        <f t="shared" si="26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3</v>
      </c>
      <c r="O31" s="25">
        <v>3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8</v>
      </c>
      <c r="U31" s="25">
        <v>8</v>
      </c>
      <c r="V31" s="26">
        <v>0</v>
      </c>
      <c r="W31" s="29">
        <f t="shared" si="27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>
      <c r="A32" s="134">
        <v>23</v>
      </c>
      <c r="B32" s="25">
        <f t="shared" si="25"/>
        <v>20</v>
      </c>
      <c r="C32" s="25">
        <f t="shared" si="28"/>
        <v>12</v>
      </c>
      <c r="D32" s="26">
        <f t="shared" si="28"/>
        <v>8</v>
      </c>
      <c r="E32" s="27">
        <f>SUM(F32:G32)</f>
        <v>2</v>
      </c>
      <c r="F32" s="25">
        <v>2</v>
      </c>
      <c r="G32" s="26">
        <v>0</v>
      </c>
      <c r="H32" s="28">
        <f t="shared" si="26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1</v>
      </c>
      <c r="O32" s="25">
        <v>0</v>
      </c>
      <c r="P32" s="26">
        <v>1</v>
      </c>
      <c r="Q32" s="31">
        <f>SUM(R32:S32)</f>
        <v>0</v>
      </c>
      <c r="R32" s="25">
        <v>0</v>
      </c>
      <c r="S32" s="25">
        <v>0</v>
      </c>
      <c r="T32" s="25">
        <f>SUM(U32:V32)</f>
        <v>40</v>
      </c>
      <c r="U32" s="25">
        <v>0</v>
      </c>
      <c r="V32" s="26">
        <v>40</v>
      </c>
      <c r="W32" s="29">
        <f t="shared" si="27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4">
        <v>24</v>
      </c>
      <c r="B33" s="25">
        <f t="shared" si="25"/>
        <v>22</v>
      </c>
      <c r="C33" s="25">
        <f t="shared" si="28"/>
        <v>14</v>
      </c>
      <c r="D33" s="26">
        <f t="shared" si="28"/>
        <v>8</v>
      </c>
      <c r="E33" s="27">
        <f>SUM(F33:G33)</f>
        <v>1</v>
      </c>
      <c r="F33" s="25">
        <v>1</v>
      </c>
      <c r="G33" s="26">
        <v>0</v>
      </c>
      <c r="H33" s="28">
        <f t="shared" si="26"/>
        <v>1</v>
      </c>
      <c r="I33" s="25">
        <v>1</v>
      </c>
      <c r="J33" s="26">
        <v>0</v>
      </c>
      <c r="K33" s="27">
        <f>SUM(L33:M33)</f>
        <v>0</v>
      </c>
      <c r="L33" s="25">
        <v>0</v>
      </c>
      <c r="M33" s="25">
        <v>0</v>
      </c>
      <c r="N33" s="25">
        <f>SUM(O33:P33)</f>
        <v>0</v>
      </c>
      <c r="O33" s="25">
        <v>0</v>
      </c>
      <c r="P33" s="26">
        <v>0</v>
      </c>
      <c r="Q33" s="31">
        <f>SUM(R33:S33)</f>
        <v>0</v>
      </c>
      <c r="R33" s="25">
        <v>0</v>
      </c>
      <c r="S33" s="25">
        <v>0</v>
      </c>
      <c r="T33" s="25">
        <f>SUM(U33:V33)</f>
        <v>0</v>
      </c>
      <c r="U33" s="25">
        <v>0</v>
      </c>
      <c r="V33" s="26">
        <v>0</v>
      </c>
      <c r="W33" s="29">
        <f t="shared" si="27"/>
        <v>0</v>
      </c>
      <c r="X33" s="28">
        <v>0</v>
      </c>
      <c r="Y33" s="25">
        <v>0</v>
      </c>
      <c r="Z33" s="25">
        <v>0</v>
      </c>
      <c r="AA33" s="101">
        <v>0</v>
      </c>
    </row>
    <row r="34" spans="1:28" s="9" customFormat="1" ht="15.95" customHeight="1" thickBot="1">
      <c r="A34" s="107"/>
      <c r="B34" s="110">
        <f t="shared" ref="B34:Y34" si="29">SUM(B27:B33)</f>
        <v>133</v>
      </c>
      <c r="C34" s="110">
        <f t="shared" si="29"/>
        <v>80</v>
      </c>
      <c r="D34" s="110">
        <f t="shared" si="29"/>
        <v>53</v>
      </c>
      <c r="E34" s="110">
        <f t="shared" si="29"/>
        <v>18</v>
      </c>
      <c r="F34" s="111">
        <f t="shared" si="29"/>
        <v>12</v>
      </c>
      <c r="G34" s="111">
        <f t="shared" si="29"/>
        <v>6</v>
      </c>
      <c r="H34" s="110">
        <f t="shared" si="29"/>
        <v>2</v>
      </c>
      <c r="I34" s="111">
        <f t="shared" si="29"/>
        <v>1</v>
      </c>
      <c r="J34" s="111">
        <f t="shared" si="29"/>
        <v>1</v>
      </c>
      <c r="K34" s="110">
        <f t="shared" si="29"/>
        <v>0</v>
      </c>
      <c r="L34" s="111">
        <f t="shared" si="29"/>
        <v>0</v>
      </c>
      <c r="M34" s="111">
        <f t="shared" si="29"/>
        <v>0</v>
      </c>
      <c r="N34" s="110">
        <f t="shared" si="29"/>
        <v>20</v>
      </c>
      <c r="O34" s="111">
        <f t="shared" si="29"/>
        <v>16</v>
      </c>
      <c r="P34" s="111">
        <f t="shared" si="29"/>
        <v>4</v>
      </c>
      <c r="Q34" s="110">
        <f t="shared" si="29"/>
        <v>0</v>
      </c>
      <c r="R34" s="111">
        <f t="shared" si="29"/>
        <v>0</v>
      </c>
      <c r="S34" s="111">
        <f t="shared" si="29"/>
        <v>0</v>
      </c>
      <c r="T34" s="110">
        <f t="shared" si="29"/>
        <v>168</v>
      </c>
      <c r="U34" s="111">
        <f t="shared" si="29"/>
        <v>116</v>
      </c>
      <c r="V34" s="111">
        <f t="shared" si="29"/>
        <v>52</v>
      </c>
      <c r="W34" s="110">
        <f t="shared" si="29"/>
        <v>0</v>
      </c>
      <c r="X34" s="111">
        <f t="shared" si="29"/>
        <v>0</v>
      </c>
      <c r="Y34" s="111">
        <f t="shared" si="29"/>
        <v>0</v>
      </c>
      <c r="Z34" s="108">
        <v>0</v>
      </c>
      <c r="AA34" s="33">
        <v>0</v>
      </c>
    </row>
    <row r="35" spans="1:28" s="9" customFormat="1" ht="15.95" customHeight="1">
      <c r="A35" s="134">
        <v>25</v>
      </c>
      <c r="B35" s="25">
        <f t="shared" ref="B35:B39" si="30">SUM(C35:D35)</f>
        <v>20</v>
      </c>
      <c r="C35" s="25">
        <f>SUM(C33,F35,I35)-SUM(L35,O35,R35)</f>
        <v>11</v>
      </c>
      <c r="D35" s="26">
        <f>SUM(D33,G35,J35)-SUM(M35,P35,S35)</f>
        <v>9</v>
      </c>
      <c r="E35" s="27">
        <f t="shared" ref="E35:E41" si="31">SUM(F35:G35)</f>
        <v>1</v>
      </c>
      <c r="F35" s="25">
        <v>0</v>
      </c>
      <c r="G35" s="26">
        <v>1</v>
      </c>
      <c r="H35" s="28">
        <f t="shared" ref="H35:H39" si="32">SUM(I35:J35)</f>
        <v>0</v>
      </c>
      <c r="I35" s="25">
        <v>0</v>
      </c>
      <c r="J35" s="26">
        <v>0</v>
      </c>
      <c r="K35" s="27">
        <f t="shared" ref="K35:K40" si="33">SUM(L35:M35)</f>
        <v>0</v>
      </c>
      <c r="L35" s="25">
        <v>0</v>
      </c>
      <c r="M35" s="25">
        <v>0</v>
      </c>
      <c r="N35" s="25">
        <f t="shared" ref="N35:N41" si="34">SUM(O35:P35)</f>
        <v>3</v>
      </c>
      <c r="O35" s="25">
        <v>3</v>
      </c>
      <c r="P35" s="26">
        <v>0</v>
      </c>
      <c r="Q35" s="31">
        <f t="shared" ref="Q35:Q40" si="35">SUM(R35:S35)</f>
        <v>0</v>
      </c>
      <c r="R35" s="25">
        <v>0</v>
      </c>
      <c r="S35" s="25">
        <v>0</v>
      </c>
      <c r="T35" s="25">
        <f t="shared" ref="T35:T41" si="36">SUM(U35:V35)</f>
        <v>28</v>
      </c>
      <c r="U35" s="25">
        <v>28</v>
      </c>
      <c r="V35" s="26">
        <v>0</v>
      </c>
      <c r="W35" s="29">
        <f t="shared" ref="W35:W39" si="37">SUM(X35:Y35)</f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34">
        <v>26</v>
      </c>
      <c r="B36" s="25">
        <f t="shared" si="30"/>
        <v>22</v>
      </c>
      <c r="C36" s="25">
        <f t="shared" ref="C36:D39" si="38">SUM(C35,F36,I36)-SUM(L36,O36,R36)</f>
        <v>13</v>
      </c>
      <c r="D36" s="26">
        <f t="shared" si="38"/>
        <v>9</v>
      </c>
      <c r="E36" s="27">
        <f t="shared" si="31"/>
        <v>3</v>
      </c>
      <c r="F36" s="25">
        <v>2</v>
      </c>
      <c r="G36" s="26">
        <v>1</v>
      </c>
      <c r="H36" s="28">
        <f t="shared" si="32"/>
        <v>0</v>
      </c>
      <c r="I36" s="25">
        <v>0</v>
      </c>
      <c r="J36" s="26">
        <v>0</v>
      </c>
      <c r="K36" s="27">
        <f t="shared" si="33"/>
        <v>0</v>
      </c>
      <c r="L36" s="25">
        <v>0</v>
      </c>
      <c r="M36" s="25">
        <v>0</v>
      </c>
      <c r="N36" s="25">
        <f t="shared" si="34"/>
        <v>1</v>
      </c>
      <c r="O36" s="25">
        <v>0</v>
      </c>
      <c r="P36" s="26">
        <v>1</v>
      </c>
      <c r="Q36" s="31">
        <f t="shared" si="35"/>
        <v>0</v>
      </c>
      <c r="R36" s="25">
        <v>0</v>
      </c>
      <c r="S36" s="25">
        <v>0</v>
      </c>
      <c r="T36" s="25">
        <f t="shared" si="36"/>
        <v>6</v>
      </c>
      <c r="U36" s="25">
        <v>0</v>
      </c>
      <c r="V36" s="26">
        <v>6</v>
      </c>
      <c r="W36" s="29">
        <f t="shared" si="37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34">
        <v>27</v>
      </c>
      <c r="B37" s="25">
        <f t="shared" si="30"/>
        <v>21</v>
      </c>
      <c r="C37" s="25">
        <f t="shared" si="38"/>
        <v>10</v>
      </c>
      <c r="D37" s="26">
        <f t="shared" si="38"/>
        <v>11</v>
      </c>
      <c r="E37" s="27">
        <f t="shared" si="31"/>
        <v>2</v>
      </c>
      <c r="F37" s="25">
        <v>0</v>
      </c>
      <c r="G37" s="26">
        <v>2</v>
      </c>
      <c r="H37" s="28">
        <f t="shared" si="32"/>
        <v>1</v>
      </c>
      <c r="I37" s="25">
        <v>1</v>
      </c>
      <c r="J37" s="26">
        <v>0</v>
      </c>
      <c r="K37" s="27">
        <f t="shared" si="33"/>
        <v>0</v>
      </c>
      <c r="L37" s="25">
        <v>0</v>
      </c>
      <c r="M37" s="25">
        <v>0</v>
      </c>
      <c r="N37" s="25">
        <f t="shared" si="34"/>
        <v>4</v>
      </c>
      <c r="O37" s="25">
        <v>4</v>
      </c>
      <c r="P37" s="26">
        <v>0</v>
      </c>
      <c r="Q37" s="31">
        <f t="shared" si="35"/>
        <v>0</v>
      </c>
      <c r="R37" s="25">
        <v>0</v>
      </c>
      <c r="S37" s="25">
        <v>0</v>
      </c>
      <c r="T37" s="25">
        <f t="shared" si="36"/>
        <v>33</v>
      </c>
      <c r="U37" s="25">
        <v>33</v>
      </c>
      <c r="V37" s="26">
        <v>0</v>
      </c>
      <c r="W37" s="29">
        <f t="shared" si="37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34">
        <v>28</v>
      </c>
      <c r="B38" s="25">
        <f t="shared" si="30"/>
        <v>22</v>
      </c>
      <c r="C38" s="25">
        <f t="shared" si="38"/>
        <v>13</v>
      </c>
      <c r="D38" s="26">
        <f t="shared" si="38"/>
        <v>9</v>
      </c>
      <c r="E38" s="27">
        <f t="shared" si="31"/>
        <v>5</v>
      </c>
      <c r="F38" s="25">
        <v>4</v>
      </c>
      <c r="G38" s="26">
        <v>1</v>
      </c>
      <c r="H38" s="28">
        <f t="shared" si="32"/>
        <v>0</v>
      </c>
      <c r="I38" s="25">
        <v>0</v>
      </c>
      <c r="J38" s="26">
        <v>0</v>
      </c>
      <c r="K38" s="27">
        <f t="shared" si="33"/>
        <v>0</v>
      </c>
      <c r="L38" s="25">
        <v>0</v>
      </c>
      <c r="M38" s="25">
        <v>0</v>
      </c>
      <c r="N38" s="25">
        <f t="shared" si="34"/>
        <v>4</v>
      </c>
      <c r="O38" s="25">
        <v>1</v>
      </c>
      <c r="P38" s="26">
        <v>3</v>
      </c>
      <c r="Q38" s="31">
        <f t="shared" si="35"/>
        <v>0</v>
      </c>
      <c r="R38" s="25">
        <v>0</v>
      </c>
      <c r="S38" s="25">
        <v>0</v>
      </c>
      <c r="T38" s="25">
        <f t="shared" si="36"/>
        <v>26</v>
      </c>
      <c r="U38" s="25">
        <v>5</v>
      </c>
      <c r="V38" s="26">
        <v>21</v>
      </c>
      <c r="W38" s="29">
        <f t="shared" si="37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34">
        <v>29</v>
      </c>
      <c r="B39" s="25">
        <f t="shared" si="30"/>
        <v>21</v>
      </c>
      <c r="C39" s="25">
        <f t="shared" si="38"/>
        <v>14</v>
      </c>
      <c r="D39" s="26">
        <f t="shared" si="38"/>
        <v>7</v>
      </c>
      <c r="E39" s="27">
        <f t="shared" si="31"/>
        <v>2</v>
      </c>
      <c r="F39" s="25">
        <v>2</v>
      </c>
      <c r="G39" s="26">
        <v>0</v>
      </c>
      <c r="H39" s="28">
        <f t="shared" si="32"/>
        <v>0</v>
      </c>
      <c r="I39" s="25">
        <v>0</v>
      </c>
      <c r="J39" s="26">
        <v>0</v>
      </c>
      <c r="K39" s="27">
        <f t="shared" si="33"/>
        <v>0</v>
      </c>
      <c r="L39" s="25">
        <v>0</v>
      </c>
      <c r="M39" s="25">
        <v>0</v>
      </c>
      <c r="N39" s="25">
        <f t="shared" si="34"/>
        <v>3</v>
      </c>
      <c r="O39" s="25">
        <v>1</v>
      </c>
      <c r="P39" s="26">
        <v>2</v>
      </c>
      <c r="Q39" s="31">
        <f t="shared" si="35"/>
        <v>0</v>
      </c>
      <c r="R39" s="25">
        <v>0</v>
      </c>
      <c r="S39" s="25">
        <v>0</v>
      </c>
      <c r="T39" s="25">
        <f t="shared" si="36"/>
        <v>26</v>
      </c>
      <c r="U39" s="25">
        <v>10</v>
      </c>
      <c r="V39" s="26">
        <v>16</v>
      </c>
      <c r="W39" s="29">
        <f t="shared" si="37"/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>
      <c r="A40" s="134">
        <v>30</v>
      </c>
      <c r="B40" s="25">
        <f t="shared" ref="B40:B41" si="39">SUM(C40:D40)</f>
        <v>21</v>
      </c>
      <c r="C40" s="25">
        <f t="shared" ref="C40:C41" si="40">SUM(C39,F40,I40)-SUM(L40,O40,R40)</f>
        <v>13</v>
      </c>
      <c r="D40" s="26">
        <f t="shared" ref="D40:D41" si="41">SUM(D39,G40,J40)-SUM(M40,P40,S40)</f>
        <v>8</v>
      </c>
      <c r="E40" s="27">
        <f t="shared" si="31"/>
        <v>0</v>
      </c>
      <c r="F40" s="25">
        <v>0</v>
      </c>
      <c r="G40" s="26">
        <v>0</v>
      </c>
      <c r="H40" s="28">
        <f t="shared" ref="H40:H41" si="42">SUM(I40:J40)</f>
        <v>1</v>
      </c>
      <c r="I40" s="25">
        <v>0</v>
      </c>
      <c r="J40" s="26">
        <v>1</v>
      </c>
      <c r="K40" s="27">
        <f t="shared" si="33"/>
        <v>0</v>
      </c>
      <c r="L40" s="25">
        <v>0</v>
      </c>
      <c r="M40" s="25">
        <v>0</v>
      </c>
      <c r="N40" s="25">
        <f t="shared" si="34"/>
        <v>1</v>
      </c>
      <c r="O40" s="25">
        <v>1</v>
      </c>
      <c r="P40" s="26">
        <v>0</v>
      </c>
      <c r="Q40" s="31">
        <f t="shared" si="35"/>
        <v>0</v>
      </c>
      <c r="R40" s="25">
        <v>0</v>
      </c>
      <c r="S40" s="25">
        <v>0</v>
      </c>
      <c r="T40" s="25">
        <f t="shared" si="36"/>
        <v>4</v>
      </c>
      <c r="U40" s="25">
        <v>4</v>
      </c>
      <c r="V40" s="26">
        <v>0</v>
      </c>
      <c r="W40" s="29">
        <f t="shared" ref="W40" si="43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34">
        <v>31</v>
      </c>
      <c r="B41" s="25">
        <f t="shared" si="39"/>
        <v>21</v>
      </c>
      <c r="C41" s="25">
        <f t="shared" si="40"/>
        <v>12</v>
      </c>
      <c r="D41" s="26">
        <f t="shared" si="41"/>
        <v>9</v>
      </c>
      <c r="E41" s="27">
        <f t="shared" si="31"/>
        <v>1</v>
      </c>
      <c r="F41" s="25">
        <v>0</v>
      </c>
      <c r="G41" s="26">
        <v>1</v>
      </c>
      <c r="H41" s="28">
        <f t="shared" si="42"/>
        <v>0</v>
      </c>
      <c r="I41" s="25">
        <v>0</v>
      </c>
      <c r="J41" s="26">
        <v>0</v>
      </c>
      <c r="K41" s="27">
        <v>0</v>
      </c>
      <c r="L41" s="25">
        <v>0</v>
      </c>
      <c r="M41" s="25">
        <v>0</v>
      </c>
      <c r="N41" s="25">
        <f t="shared" si="34"/>
        <v>1</v>
      </c>
      <c r="O41" s="25">
        <v>1</v>
      </c>
      <c r="P41" s="26">
        <v>0</v>
      </c>
      <c r="Q41" s="31">
        <v>0</v>
      </c>
      <c r="R41" s="25">
        <v>0</v>
      </c>
      <c r="S41" s="25">
        <v>0</v>
      </c>
      <c r="T41" s="25">
        <f t="shared" si="36"/>
        <v>2</v>
      </c>
      <c r="U41" s="25">
        <v>2</v>
      </c>
      <c r="V41" s="26">
        <v>0</v>
      </c>
      <c r="W41" s="29">
        <v>0</v>
      </c>
      <c r="X41" s="28">
        <v>0</v>
      </c>
      <c r="Y41" s="25">
        <v>0</v>
      </c>
      <c r="Z41" s="25">
        <v>0</v>
      </c>
      <c r="AA41" s="101">
        <v>0</v>
      </c>
    </row>
    <row r="42" spans="1:28" ht="15.95" customHeight="1" thickBot="1">
      <c r="A42" s="107"/>
      <c r="B42" s="110">
        <f t="shared" ref="B42:Y42" si="44">SUM(B35:B41)</f>
        <v>148</v>
      </c>
      <c r="C42" s="110">
        <f t="shared" si="44"/>
        <v>86</v>
      </c>
      <c r="D42" s="110">
        <f t="shared" si="44"/>
        <v>62</v>
      </c>
      <c r="E42" s="110">
        <f t="shared" si="44"/>
        <v>14</v>
      </c>
      <c r="F42" s="110">
        <f t="shared" si="44"/>
        <v>8</v>
      </c>
      <c r="G42" s="110">
        <f t="shared" si="44"/>
        <v>6</v>
      </c>
      <c r="H42" s="110">
        <f t="shared" si="44"/>
        <v>2</v>
      </c>
      <c r="I42" s="110">
        <f t="shared" si="44"/>
        <v>1</v>
      </c>
      <c r="J42" s="110">
        <f t="shared" si="44"/>
        <v>1</v>
      </c>
      <c r="K42" s="110">
        <f t="shared" si="44"/>
        <v>0</v>
      </c>
      <c r="L42" s="110">
        <f t="shared" si="44"/>
        <v>0</v>
      </c>
      <c r="M42" s="110">
        <f t="shared" si="44"/>
        <v>0</v>
      </c>
      <c r="N42" s="110">
        <f t="shared" si="44"/>
        <v>17</v>
      </c>
      <c r="O42" s="110">
        <f t="shared" si="44"/>
        <v>11</v>
      </c>
      <c r="P42" s="110">
        <f t="shared" si="44"/>
        <v>6</v>
      </c>
      <c r="Q42" s="110">
        <f t="shared" si="44"/>
        <v>0</v>
      </c>
      <c r="R42" s="110">
        <f t="shared" si="44"/>
        <v>0</v>
      </c>
      <c r="S42" s="110">
        <f t="shared" si="44"/>
        <v>0</v>
      </c>
      <c r="T42" s="110">
        <f t="shared" si="44"/>
        <v>125</v>
      </c>
      <c r="U42" s="110">
        <f t="shared" si="44"/>
        <v>82</v>
      </c>
      <c r="V42" s="110">
        <f t="shared" si="44"/>
        <v>43</v>
      </c>
      <c r="W42" s="110">
        <f t="shared" si="44"/>
        <v>0</v>
      </c>
      <c r="X42" s="110">
        <f t="shared" si="44"/>
        <v>0</v>
      </c>
      <c r="Y42" s="110">
        <f t="shared" si="44"/>
        <v>0</v>
      </c>
      <c r="Z42" s="110">
        <f>SUM(Z35:Z37)</f>
        <v>0</v>
      </c>
      <c r="AA42" s="110">
        <f>SUM(AA35:AA37)</f>
        <v>0</v>
      </c>
    </row>
    <row r="43" spans="1:28" ht="15.95" customHeight="1" thickBot="1">
      <c r="A43" s="114"/>
      <c r="B43" s="211">
        <f>SUM(B10,B18,B26,B34,B42)</f>
        <v>600</v>
      </c>
      <c r="C43" s="211">
        <f t="shared" ref="C43:Y43" si="45">SUM(C10,C18,C26,C34,C42)</f>
        <v>340</v>
      </c>
      <c r="D43" s="211">
        <f t="shared" si="45"/>
        <v>260</v>
      </c>
      <c r="E43" s="211">
        <f t="shared" si="45"/>
        <v>74</v>
      </c>
      <c r="F43" s="211">
        <f t="shared" si="45"/>
        <v>46</v>
      </c>
      <c r="G43" s="211">
        <f t="shared" si="45"/>
        <v>28</v>
      </c>
      <c r="H43" s="211">
        <f t="shared" si="45"/>
        <v>8</v>
      </c>
      <c r="I43" s="211">
        <f t="shared" si="45"/>
        <v>3</v>
      </c>
      <c r="J43" s="211">
        <f t="shared" si="45"/>
        <v>5</v>
      </c>
      <c r="K43" s="211">
        <f t="shared" si="45"/>
        <v>3</v>
      </c>
      <c r="L43" s="211">
        <f t="shared" si="45"/>
        <v>2</v>
      </c>
      <c r="M43" s="211">
        <f t="shared" si="45"/>
        <v>1</v>
      </c>
      <c r="N43" s="211">
        <f t="shared" si="45"/>
        <v>80</v>
      </c>
      <c r="O43" s="211">
        <f t="shared" si="45"/>
        <v>45</v>
      </c>
      <c r="P43" s="211">
        <f t="shared" si="45"/>
        <v>35</v>
      </c>
      <c r="Q43" s="211">
        <f t="shared" si="45"/>
        <v>0</v>
      </c>
      <c r="R43" s="211">
        <f t="shared" si="45"/>
        <v>0</v>
      </c>
      <c r="S43" s="211">
        <f t="shared" si="45"/>
        <v>0</v>
      </c>
      <c r="T43" s="211">
        <f t="shared" si="45"/>
        <v>640</v>
      </c>
      <c r="U43" s="211">
        <f t="shared" si="45"/>
        <v>380</v>
      </c>
      <c r="V43" s="211">
        <f t="shared" si="45"/>
        <v>260</v>
      </c>
      <c r="W43" s="211">
        <f t="shared" si="45"/>
        <v>0</v>
      </c>
      <c r="X43" s="211">
        <f t="shared" si="45"/>
        <v>0</v>
      </c>
      <c r="Y43" s="211">
        <f t="shared" si="45"/>
        <v>0</v>
      </c>
      <c r="Z43" s="212"/>
      <c r="AA43" s="213"/>
      <c r="AB43" s="110">
        <f>SUM(AB38:AB42)</f>
        <v>0</v>
      </c>
    </row>
    <row r="44" spans="1:28" ht="15.95" customHeight="1">
      <c r="N44" s="6">
        <f>SUM(AC7,E43,H43)-SUM(K43,N43,Q43)</f>
        <v>21</v>
      </c>
      <c r="T44" s="6"/>
    </row>
    <row r="45" spans="1:28" ht="15.95" customHeight="1"/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Gráficos</vt:lpstr>
      </vt:variant>
      <vt:variant>
        <vt:i4>1</vt:i4>
      </vt:variant>
    </vt:vector>
  </HeadingPairs>
  <TitlesOfParts>
    <vt:vector size="25" baseType="lpstr">
      <vt:lpstr>MOV X SALAS</vt:lpstr>
      <vt:lpstr>R. MENSUAL FORMULA </vt:lpstr>
      <vt:lpstr>CORTA EST. RESPIRATORIA</vt:lpstr>
      <vt:lpstr>RN INTERMEDIO </vt:lpstr>
      <vt:lpstr>RN C. MINIMOS</vt:lpstr>
      <vt:lpstr>RN INTENSIVO </vt:lpstr>
      <vt:lpstr>MEDICINA 1</vt:lpstr>
      <vt:lpstr>MEDICINA 2</vt:lpstr>
      <vt:lpstr>MEDICINA 3</vt:lpstr>
      <vt:lpstr>HEMATO-ONCOLOGIA</vt:lpstr>
      <vt:lpstr>TRANSPLANTE M.O</vt:lpstr>
      <vt:lpstr>MEDICINA 4</vt:lpstr>
      <vt:lpstr>MEDICINA 5</vt:lpstr>
      <vt:lpstr>MEDICINA 6</vt:lpstr>
      <vt:lpstr>MONITOREO EPILEPSIA </vt:lpstr>
      <vt:lpstr>RECOBRO </vt:lpstr>
      <vt:lpstr>QUEMADO GRAL</vt:lpstr>
      <vt:lpstr>QUEMADO INTENSIVO</vt:lpstr>
      <vt:lpstr>U.T.I</vt:lpstr>
      <vt:lpstr>U.C.I</vt:lpstr>
      <vt:lpstr>ORTOPEDIA</vt:lpstr>
      <vt:lpstr>AISLAMIENTO (COVID)</vt:lpstr>
      <vt:lpstr>Hoja1</vt:lpstr>
      <vt:lpstr>Hoja2</vt:lpstr>
      <vt:lpstr>Gráfico1</vt:lpstr>
    </vt:vector>
  </TitlesOfParts>
  <Company>Hospital del Niño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2022-06-29T13:48:24Z</cp:lastPrinted>
  <dcterms:created xsi:type="dcterms:W3CDTF">2011-04-18T17:30:36Z</dcterms:created>
  <dcterms:modified xsi:type="dcterms:W3CDTF">2022-08-08T18:32:00Z</dcterms:modified>
</cp:coreProperties>
</file>